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ustavo\Desktop\"/>
    </mc:Choice>
  </mc:AlternateContent>
  <bookViews>
    <workbookView xWindow="-105" yWindow="-105" windowWidth="23250" windowHeight="12570"/>
  </bookViews>
  <sheets>
    <sheet name="Termos e Contratos" sheetId="1" r:id="rId1"/>
  </sheets>
  <definedNames>
    <definedName name="_xlnm._FilterDatabase" localSheetId="0" hidden="1">'Termos e Contratos'!$A$1:$AT$56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51" i="1" l="1"/>
  <c r="AS51" i="1"/>
  <c r="AR57" i="1" l="1"/>
  <c r="AT57" i="1" s="1"/>
  <c r="AR56" i="1"/>
  <c r="AQ57" i="1"/>
  <c r="AS57" i="1"/>
  <c r="AR53" i="1"/>
  <c r="AR50" i="1"/>
  <c r="AP52" i="1"/>
  <c r="AS3" i="1" l="1"/>
  <c r="AT3" i="1"/>
  <c r="AS4" i="1"/>
  <c r="AT4" i="1"/>
  <c r="AS5" i="1"/>
  <c r="AT5" i="1"/>
  <c r="AS6" i="1"/>
  <c r="AT6" i="1"/>
  <c r="AS7" i="1"/>
  <c r="AT7" i="1"/>
  <c r="AS8" i="1"/>
  <c r="AT8" i="1"/>
  <c r="AS9" i="1"/>
  <c r="AT9" i="1"/>
  <c r="AS10" i="1"/>
  <c r="AT10" i="1"/>
  <c r="AS11" i="1"/>
  <c r="AT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S46" i="1"/>
  <c r="AT46" i="1"/>
  <c r="AS47" i="1"/>
  <c r="AT47" i="1"/>
  <c r="AS48" i="1"/>
  <c r="AT48" i="1"/>
  <c r="AS49" i="1"/>
  <c r="AT49" i="1"/>
  <c r="AS50" i="1"/>
  <c r="AT50" i="1"/>
  <c r="AS52" i="1"/>
  <c r="AS53" i="1"/>
  <c r="AT53" i="1"/>
  <c r="AS54" i="1"/>
  <c r="AT54" i="1"/>
  <c r="AS55" i="1"/>
  <c r="AT55" i="1"/>
  <c r="AS56" i="1"/>
  <c r="AT56" i="1"/>
  <c r="AT2" i="1"/>
  <c r="AS2" i="1"/>
  <c r="AT52" i="1" l="1"/>
  <c r="L52" i="1"/>
  <c r="AN45" i="1" l="1"/>
  <c r="AT45" i="1" l="1"/>
</calcChain>
</file>

<file path=xl/sharedStrings.xml><?xml version="1.0" encoding="utf-8"?>
<sst xmlns="http://schemas.openxmlformats.org/spreadsheetml/2006/main" count="550" uniqueCount="293">
  <si>
    <t>SEDESE</t>
  </si>
  <si>
    <t>ECO</t>
  </si>
  <si>
    <t>SEDS</t>
  </si>
  <si>
    <t>ELO</t>
  </si>
  <si>
    <t>FRM</t>
  </si>
  <si>
    <t>AMEIS</t>
  </si>
  <si>
    <t>HUMANIZARTE</t>
  </si>
  <si>
    <t>FTVM</t>
  </si>
  <si>
    <t>ADTV</t>
  </si>
  <si>
    <t>FCS</t>
  </si>
  <si>
    <t>ICSM</t>
  </si>
  <si>
    <t>ICOS</t>
  </si>
  <si>
    <t>SEDRU</t>
  </si>
  <si>
    <t>IH</t>
  </si>
  <si>
    <t>SES</t>
  </si>
  <si>
    <t>ASAS</t>
  </si>
  <si>
    <t>AMIPHEC</t>
  </si>
  <si>
    <t>SEPLAG</t>
  </si>
  <si>
    <t>QUALIVIDA</t>
  </si>
  <si>
    <t>SEE</t>
  </si>
  <si>
    <t>IHR</t>
  </si>
  <si>
    <t>APRECIA</t>
  </si>
  <si>
    <t>SEEJ</t>
  </si>
  <si>
    <t>DePA</t>
  </si>
  <si>
    <t>IBDEEC</t>
  </si>
  <si>
    <t>CIEDS</t>
  </si>
  <si>
    <t>SEGOV</t>
  </si>
  <si>
    <t>MDC-MG</t>
  </si>
  <si>
    <t>CEMAIS</t>
  </si>
  <si>
    <t>Vigente</t>
  </si>
  <si>
    <t>SEC</t>
  </si>
  <si>
    <t>ICF</t>
  </si>
  <si>
    <t>FEAM</t>
  </si>
  <si>
    <t>ABCDE</t>
  </si>
  <si>
    <t>INCED</t>
  </si>
  <si>
    <t>FIP</t>
  </si>
  <si>
    <t>TS</t>
  </si>
  <si>
    <t>IGETEC</t>
  </si>
  <si>
    <t>IT</t>
  </si>
  <si>
    <t>IQM</t>
  </si>
  <si>
    <t>SESP</t>
  </si>
  <si>
    <t>IJUCI</t>
  </si>
  <si>
    <t>APPA</t>
  </si>
  <si>
    <t>SEEDIF</t>
  </si>
  <si>
    <t>IELO</t>
  </si>
  <si>
    <t>SEESP</t>
  </si>
  <si>
    <t>FEEMG</t>
  </si>
  <si>
    <t>IEPHA</t>
  </si>
  <si>
    <t>GESOIS</t>
  </si>
  <si>
    <t>Objeto</t>
  </si>
  <si>
    <t>Órgão Estatal Parceiro</t>
  </si>
  <si>
    <t>Entidade parceira</t>
  </si>
  <si>
    <t>Desenvolver ações relativas à prevenção social da criminalidade e da violência, por meio da implantação, desenvolvimento e consolidação de Centros de Prevenção à Criminalidade - CPCs que: a) - previnam o ingresso de jovens na criminalidade; b) - realizem o monitoramento de Penas e Medidas Alternativas; c) - promovam, por meio de atendimento psicossocial, a educação e capacitação profissional do Egresso do sistema Penitenciário, objetivando uma efetiva integração social; d) - estabeleçam ações de Mediação; e) - realizem e promovam ações de enfrentamento ao tráfico de pessoas.</t>
  </si>
  <si>
    <t>Elaboração da "Agenda 21" nos municípios de São Roque de Minas e Vargem Bonita na Bacia Hidrográfica do Rio São Francisco visando a proteção das nascentes, a redução do  lixo e a conscientização e mobilização da população quanto a necessidade de preservação do meio ambiente dentro da metodologia do programa "Gente cuidando das águas'</t>
  </si>
  <si>
    <t>Fomento, execução e promoção de atividades culturais, educativas e informativas, por meio da produção e veiculação de radiodifusão.</t>
  </si>
  <si>
    <t>Apoiar a produção, exibição e formação artística mineira por meio de apoio a gestão e geração de recursos para a viabilização de projetos e efetiva execução de projetos e programas do Sistema Estadual de Cultura, especialmente da Fundação Clóvis Salgado.</t>
  </si>
  <si>
    <t>Desenvolver atividades culturais para a sociedade, voltadas para a difusão da música erudita, por meio do fomento à atuação da orquestra sinfônica.</t>
  </si>
  <si>
    <t xml:space="preserve"> A elaboração de estudos e diagnósticos necessários para fornecer subsídios à Secretaria de Estado de Desenvolvimento Regional e Política Urbana para que esta possa desenvolver, posteriormente, com ampla participação da sociedade civil, como preconiza a Lei Federal nº 10.257, de 10 de julho de 2001 - Estatuto da Cidade, o seu Programa de Desenvolvimento e Gestão da Região Metropolitana de Belo Horizonte, nos termos do Projeto selecionado no Concurso de Projetos n. 01/2005 – SEDRU.</t>
  </si>
  <si>
    <t xml:space="preserve">Promover a assistência e melhoria da qualidade de vida às pessoas vivendo com HIV / AIDS através de atividade física orientada em academia de ginástica, visando, especificamente, a prevenção e melhora da lipodistrofia, dislipidemias e morbidades correlatas associadas à terapia antiretroviral.
</t>
  </si>
  <si>
    <t>Implementar ações de assistência aos portadores do vírus de hepatite, em suas várias classificações, e seus familiares, bem como atuar na prevenção da doença por meio da divulgação sistemática de informações científicas.</t>
  </si>
  <si>
    <t>Implantação e gestão de uma unidade de atendimento integrado na Região do Bairro Veneza, no município de Ribeirão das Neves, fornecendo informações e viabilizando o acesso a serviços públicos, além da consolidação de uma metodologia replicável de gestão integrada da unidade de atendimento.</t>
  </si>
  <si>
    <t>Desenvolvimento do Projeto Escolas em Rede nas escolas Referência e Associadas (nomenclatura utilizada no Termo de Parceria 62.1.3.1301/2006), bem como nas Escolas de Ensino Médio do Estado de Minas Gerais, no escopo do Projeto Estruturador “Novos Padrões de Gestão e Atendimento da Educação Básica". Abarca-se uma série de atividades como a inclusão digital de professores, alunos e comunidades, a facilitação do gerenciamento das Escolas-Referência e Associadas (nomenclatura utilizada no Termo de Parceria 62.1.3.1301/2006), bem como das Escolas de Ensino Médio do Estado de Minas Gerais e o desenvolvimento do Centro de Referência Virtual do Professor.</t>
  </si>
  <si>
    <t>Promover a qualificação, o aperfeiçoamento e a orientação profissional dos beneficiários dos Programas: a) FICA VIVO!; b) CEAPA; c) Egressos; d) Mediação de Conflitos, viabilizando sua inclusão no mercado de trabalho para prevenção da criminalidade.</t>
  </si>
  <si>
    <t>Execução do Programa Minas Olímpica Jogos do Interior de Minas - JIMI - 2007, visando o aperfeiçoamento da gestão dos jogos e a melhoria do nível técnico dos participantes.</t>
  </si>
  <si>
    <t>Execução do Programa Minas Olímpica Jogos Escolares de Minas Gerais - JEMG 2007, visando o aperfeiçoamento da gestão dos jogos e a melhoria do nível técnico dos participantes.</t>
  </si>
  <si>
    <t xml:space="preserve">Implementação e monitoramento das ações do Programa Poupança Jovem, no Estado de Minas Gerais, visando aumentar a taxa de conclusão do ensino médio, preparando os jovens para o ingresso na vida adulta e oferecendo-lhes a oportunidade de desenvolvimento pessoal e social. </t>
  </si>
  <si>
    <t>Promoção da defesa dos direitos do consumidor, por meio da assistência jurídica, do apoio à geração de trabalho e renda e da educação para o consumo consciente.</t>
  </si>
  <si>
    <t>Implantação e gestão de atividades denominadas como Instituto de Governança Social - IGS, que compreende:
a) capacitação de integrantes de Conselhos de Políticas Públicas Estaduais e Municipais, gestores governamentais e integrantes dos quadros das Associações e Fundações de Direito Privado, em tecnologia e métodos de gestão;
b) produção e difusão de conhecimento em tecnologias de gestão social, por meio da realização de pesquisas, elaboração de material didático e publicações temáticas relacionadas à gestão, governança e controle sociais;
c) assessoramento - via internet ou telefone - especialmente ao público especificado no item a) referente às temáticas alvo dos cursos e seminários.</t>
  </si>
  <si>
    <t>Desenvolvimento de atividades culturais para a sociedade, voltadas para a difusão da música clássica, por meio da criação, estruturação e manutenção de uma nova orquestra sinfônica para o Estado de Minas Gerais, de natureza privada e sem fins lucrativos, que se denomina Orquestra Filarmônica de Minas Gerais.</t>
  </si>
  <si>
    <t>Desenvolvimento do Programa Ambientação por meio do monitoramento e aperfeiçoamento nas instituições que o desenvolvem e implementação desse Programa em órgãos, entidades e edificações da administração pública de Minas Gerais.</t>
  </si>
  <si>
    <t>Implementar e monitorar as ações do "Programa Poupança Jovem", no estado de Minas Gerais, visando a aumentar a taxa de conclusão do ensino médio, preparando os jovens para o ingresso na vida adulta e oferecendo a eles a oportunidade de desenvolvimento pessoal e social.</t>
  </si>
  <si>
    <t>Desenvolvimento de atividades do Programa Minas sem Lixões, principalmente aquelas de apoio e assessoramento aos municípios na questão da gestão municipal para os resíduos sólidos urbanos voltados para elevação do nível de salubridade e preservação ambiental, bem como apoio para coleta de informações para o desenvolvimento de novas propostas à política Estadual de meio ambiente pelo órgão estadual parceiro.</t>
  </si>
  <si>
    <t>Contribuir para o desenvolvimento do protagonismo juvenil em Minas Gerais por meio de implantação e gestão administrativa e pedagógica do Plug in Minas - Centro Jovem de Artes, Esportes e Cultura Digital</t>
  </si>
  <si>
    <t xml:space="preserve">A implantação e a gestão de atividades relacionadas ao programa “PAPO LEGAL: Diálogos Comunitários para a Prevenção ao Uso e Abuso de Drogas” no Estado de Minas Gerais, integrando e fortalecendo uma rede social de prevenção ao uso e abuso de drogas por meio de articulação de representantes de instituições governamentais e de organizações da sociedade civil. </t>
  </si>
  <si>
    <t>Execução do Programa Minas Olímpica - Jogos Escolares de Minas Gerais, visando o aperfeiçoamento da gestão dos jogos, o aprimoramento do esporte escolar e a melhoria do nível  técnico dos participantes.</t>
  </si>
  <si>
    <t>Desenvolvimento, implantação e execução do Programa de Inclusão de Jovens – ProJovem Urbano nos municípios do Estado de Minas Gerais, compreendendo ainda as atividades de  formação de educadores, gerenciamento e monitoramento das atividades pedagógicas.</t>
  </si>
  <si>
    <t>Desenvolvimento de atividades do Programa Centro Mineiro de Referência em Resíduos - CMRR, principalmente aquelas de estímulo ao empreendedorismo, minimização do impacto ambiental, fomento e apoio para coleta seletiva nos municípios, orientação para a gestão eficiente dos resíduos, fomento e disseminação do conhecimento sobre processos ambientalmente sustentáveis e promoção da inclusão social.</t>
  </si>
  <si>
    <t>O presente TERMO DE PARCERIA, que se realizará por meio do estabelecimento de vínculo de cooperação entre as partes, tem por objeto a execução dos Programas Minas Olímpica Jogos Escolares de Minas Gerais – JEMG e Minas Olímpica Jogos do Interior de Minas – JIMI, visando o aperfeiçoamento da gestão dos jogos, o aprimoramento do esporte escolar e a melhoria do nível técnico dos participantes, nos anos de 2011 e 2012.</t>
  </si>
  <si>
    <t>O presente TERMO DE PARCERIA, que se realizará por meio do estabelecimento de vínculo de cooperação entre as partes, tem por objeto o desenvolvimento e a estruturação de metodologia para a implantação, bem como o gerenciamento e execução, dos projetos do Programa Oficinas de Travessia, quais sejam: a) Porta a Porta; b) Escola Travessia; c) Professores da Família; d) Cidadania desde o Primeiro Dia; e) Currículo do Trabalhador; f) Com licença Vou à Luta; g) Escola Mineira de Habitação Popular; e, h) Rede Mineira de Inclusão de Jovens i) Agenda Mineira de Metas Sociais (AMMS). Estes projetos serão implantados e executados em nove municípios de Minas Gerais, sendo quatro da região metropolitana de Belo Horizonte e outros cinco municípios mais pobres do Estado.</t>
  </si>
  <si>
    <t xml:space="preserve"> Melhoria do atendimento do público alvo da Fundação Educacional Caio Martins, por meio de reestruturação técnica, bem como pela estruturação de estudos psicossociais dos alunos, avaliação dos profissionais, programas de capacitação voltados aos trabalhadores, proposta metodológica e realização de atividades complementares a escola regular.</t>
  </si>
  <si>
    <t>Gestão compartilhada do Circuito Cultural Praça da Liberdade / Arte e Conhecimento, promovendo ações de comunicação, promoção de eventos, captação e geração de recursos e gestão estratégica de longo prazo do Circuito.</t>
  </si>
  <si>
    <t>Promover a manutenção, ampliar, monitorar e aperfeiçoar o Programa Ambientação dando continuidade ao processo de implantação, operação e melhoria contínua em instituições visando à redução na geração de resíduos, a segregação de materiais potencialmente recicláveis como papel, plástico, metal e vidro e redução no consumo de água, energia elétrica e papel A4, por meio de ações de mobilização, instrumentos de comunicação, formação, capacitação e acompanhamento das comissões setoriais, estabelecimento e monitoramento de metas e indicadores.</t>
  </si>
  <si>
    <t>Desenvolvimento de atividades para implementar e disseminar o Modelo de Excelência da Gestão – MEG, da Fundação Nacional da Qualidade – FNQ, nas empresas, organizações e municípios mineiros, visando aumentar a competitividade destas e contribuir para o desenvolvimento econômico e social do Estado de Minas Gerais.</t>
  </si>
  <si>
    <t>Estabelecimento de vínculo de cooperação entre as partes, tem por objeto a execução em co-gestão da Política Estadual de Prevenção Social à Criminalidade, viabilizando o desenvolvimento das Unidades e Programas de Prevenção Social à Criminalidade definidas pela SEDS/CPEC.</t>
  </si>
  <si>
    <t xml:space="preserve"> Realizar ações que potencializem a formação oferecida pelo CEFART, em especial apoio à formação e extensão do curso de Música (CMUS), apoio à formação e extensão do curso de Dança (CDAN), apoio à formação e extensão do curso de Teatro (CTEA), apoio às ações do Núcleo de Pesquisa em Artes Cênicas (NUPAC), apoio à formação complementar nas tecnologias do espetáculo (FORTES) e apoio à formação artística diferenciada, em consonância com as diretrizes de formação que são estabelecidas e acompanhadas pela Diretoria do Centro de Formação Artística e Tecnológica – CEFART, da Fundação Clóvis Salgado.</t>
  </si>
  <si>
    <t>Apoiar as políticas públicas culturais desenvolvidas pela Diretoria de Programação Artística da Fundação Clóvis Salgado, em especial apoio às ações de artes visuais, de cinema e realização de eventos artísticos.</t>
  </si>
  <si>
    <t>Apoiar às realizações da Fundação Clóvis Salgado que envolvam a participação da Orquestra Sinfônica de Minas Gerais – OSMG, do Coral Lírico de Minas Gerais – CLMG e da Cia de Dança Palácio das Artes – CDPA, de acordo com o direcionamento da Diretoria de Produção Artística.</t>
  </si>
  <si>
    <t>Auxiliar na concepção metodológica, divulgação, execução e avaliação das atividades de mobilização e mecanismos de participação popular desenvolvidas pelo Governo do Estado de Minas Gerais, com enfoque nas relacionadas aos Fóruns Regionais de Governo, instituídos pelo Decreto nº 46.774 de 9 de Junho de 2015.</t>
  </si>
  <si>
    <t>Realização dos Jogos Escolares de Minas Gerais – JEMG para desenvolver o esporte educacional com o intuito de proporcionar, através da prática esportiva, o aperfeiçoamento de capacidades e habilidades indispensáveis ao processo de formação e de desenvolvimento humano dos estudantes do estado de Minas Gerais, por meio do fomento à pratica de modalidades esportivas coletivas e individuais e para atletas com deficiência de diversos municípios.</t>
  </si>
  <si>
    <t>07.514.913/0001-75</t>
  </si>
  <si>
    <t>Instituto Elo</t>
  </si>
  <si>
    <t>Associação Mineira da Promoção das Entidades de Interesse social</t>
  </si>
  <si>
    <t>05.521.086/0001-11</t>
  </si>
  <si>
    <t>07.650.733/0001-10</t>
  </si>
  <si>
    <t>Instituto Cultural Sérgio Magnani</t>
  </si>
  <si>
    <t>06.922.630/0001-08</t>
  </si>
  <si>
    <t>Instituto Cultural Orquestra Sinfônica</t>
  </si>
  <si>
    <t>Instituto Horizontes</t>
  </si>
  <si>
    <t>Secretaria de Estado de Desenvolvimento Regional e Política Urbana</t>
  </si>
  <si>
    <t>Fundação Clóvis Salgado</t>
  </si>
  <si>
    <t>04.161.427/0001-22</t>
  </si>
  <si>
    <t>Associação Saúde Solidária</t>
  </si>
  <si>
    <t>Secretaria de Estado de Saúde</t>
  </si>
  <si>
    <t>07.052.261/0001-02</t>
  </si>
  <si>
    <t>Associação Mineira dos Portadores de Vírus de Hepatite C</t>
  </si>
  <si>
    <t>04.706.067/0001-05</t>
  </si>
  <si>
    <t>02.188.083/0004-62</t>
  </si>
  <si>
    <t>Secretaria de Estado de Planejamento e Gestão</t>
  </si>
  <si>
    <t>Instituto Hartmann Regueira</t>
  </si>
  <si>
    <t>Secretaria de Estado de Educação</t>
  </si>
  <si>
    <t>05.859.769/0001-83</t>
  </si>
  <si>
    <t>Organização para a Educação e Extensão da Cidadania</t>
  </si>
  <si>
    <t>Humanizarte</t>
  </si>
  <si>
    <t xml:space="preserve">Associação de Des. da Radiodifusão de Minas Gerais </t>
  </si>
  <si>
    <t>Instituto para a Promoção da Saúde e da Qualidade de Vida do Trabalhador</t>
  </si>
  <si>
    <t>De Peito Aberto - Incentivo ao Esporte</t>
  </si>
  <si>
    <t>Instituto Brasileiro p/ o Des. do Esporte, Educação e Cultura</t>
  </si>
  <si>
    <t>Movimento das Donas de Casa e Consumidores de Minas Gerais</t>
  </si>
  <si>
    <t>Centro Mineiro de Alianças Intersetoriais</t>
  </si>
  <si>
    <t>Instituto Cultural Filarmônica</t>
  </si>
  <si>
    <t>Ambiente Brasil Centro de Estudos</t>
  </si>
  <si>
    <t>Instituto de Cooperação e Educação ao Desenvolvimento</t>
  </si>
  <si>
    <t>Fundação Israel Pinheiro</t>
  </si>
  <si>
    <t>Inst. Bras. p/ o des. Do Esporte, Educação e Cultura</t>
  </si>
  <si>
    <t>Inst. De Gestão Organizacional e Tec Aplicada</t>
  </si>
  <si>
    <t>Instituto Travessia</t>
  </si>
  <si>
    <t xml:space="preserve">Fundação Israel Pinheiro </t>
  </si>
  <si>
    <t xml:space="preserve">Instituto Qualidade Minas </t>
  </si>
  <si>
    <t>Instituto Jurídico para Efetivação da Cidadania</t>
  </si>
  <si>
    <t>Associação Pró-Cultura e Promoção das Artes</t>
  </si>
  <si>
    <t>Federação de Esportes Estudantis de Minas Gerais</t>
  </si>
  <si>
    <t>Secretaria de Estado de Desenvolvimento Social</t>
  </si>
  <si>
    <t>Secretaria de Estado de Defesa Social</t>
  </si>
  <si>
    <t>Fundação Rural Mineira</t>
  </si>
  <si>
    <t>Fundação TV Minas Cultural e Educativa</t>
  </si>
  <si>
    <t>Secretaria de Estado de Esportes e da Juventude</t>
  </si>
  <si>
    <t>Secretaria de Estado de Governo</t>
  </si>
  <si>
    <t>Secretaria de Estado de Cultura</t>
  </si>
  <si>
    <t>Fundação Estadual do Meio Ambiente</t>
  </si>
  <si>
    <t>Secretaria de Estado de Esporte e da Juventude</t>
  </si>
  <si>
    <t>Secretária de Estado de Planejamento e Gestão</t>
  </si>
  <si>
    <t xml:space="preserve">Fundação Estadual do Meio Ambiente </t>
  </si>
  <si>
    <t>Secretaria de Estado de Segurança Pública</t>
  </si>
  <si>
    <t>Secretaria de Estado Extraordinária de Desenvolvimento Integrado e Fóruns Regionais</t>
  </si>
  <si>
    <t>Secretaria de Estado de Esportes</t>
  </si>
  <si>
    <t>Co-execução de ações da Política Estadual de Prevenção Social à Criminalidade, propiciando o desenvolvimento das atividades das Unidades e dos Programas de Prevenção Social à Criminalidade definidos pela SESP/SUPEC.</t>
  </si>
  <si>
    <t>Instituto de Gestão de Políticas Sociais</t>
  </si>
  <si>
    <t>Apoio às realizações da Fundação Clóvis Salgado que envolvam a participação da Orquestra Sinfônica de Minas Gerais - OSMG, do Coral Lírico de minas Gerais - CLMG e da Cia de Dança Palácio das Artes - CDPA, de acordo com o direcionamento da Diretoria de Produção Artística.</t>
  </si>
  <si>
    <t>Apoio à política pública cultural desenvolvida pela Fundação Clóvis Salgado relativas às Artes Visuais, ao Audiovisual e aos Eventos Culturais Artísticos, de acordo com o direcionamento da Diretoria de Programação Artística.</t>
  </si>
  <si>
    <t>Realizar ações que potencializem a formação oferecida pelo CEFART, em especial (1) apoio à formação e extensão da Escola de Artes Visuais, (2) apoio à formação e extensão da Escola de Dança, (3) apoio à formação e extensão da Escola de Música, (4) apoio à formação e extensão da Escola de Teatro, (5) apoio à formação e extensão da Escola de Tecnologia do Espetáculo, (6) apoio à formação e pesquisa do Programa de Residência em Pesquisas Artísticas, (7) apoio às ações culturais formativas e de extensão, (8) apoio à formação artístico-pedagógica diferenciada e (9) apoio às ações do Centro Técnico de Produção, sempre em consonância com as diretrizes de formação que são estabelecidas e acompanhadas pela Diretoria do Centro de Formação Artística e Tecnológica – CEFART, da Fundação Clóvis Salgado.</t>
  </si>
  <si>
    <t>realização de ações de requalificação e promoção do patrimônio cultural acautelado pelo Estado, de forma a garantir a apropriação e fruição pela sociedade dos conteúdos e dos edifícios da Fazenda Boa Esperança (Belo Vale) e do Palácio da Liberdade (Belo Horizonte), em articulação com a Praça da Liberdade, os edifícios públicos inseridos no perímetro protegido e os equipamentos culturais do Circuito Liberdade.</t>
  </si>
  <si>
    <t>Realização dos Jogos Escolares de Minas Gerais – JEMG para desenvolver o esporte educacional com o intuito de proporcionar, através da prática esportiva, o aperfeiçoamento de capacidades e habilidades indispensáveis ao processo de formação e de desenvolvimento humano dos estudantes do estado de Minas Gerais, por meio do fomento à pratica de modalidades esportivas coletivas e individuais e para atletas com deficiência de diversos municípios</t>
  </si>
  <si>
    <t>Apoio à FEAM na execução da política pública de gestão de Resíduos Sólidos Urbanos (RSU), em consonância com as Políticas Nacional e Estadual de Resíduos Sólidos, visando a melhoria da qualidade de vida da população mineira e ambiental do Estado.</t>
  </si>
  <si>
    <t>SECULT</t>
  </si>
  <si>
    <t>SEJUSP</t>
  </si>
  <si>
    <t>Secretaria de Estado de Cultura de Minas Gerais</t>
  </si>
  <si>
    <t>Secretaria de Estado de Justiça e Segurança Pública</t>
  </si>
  <si>
    <t xml:space="preserve">Desenvolvimento de atividades culturais para a sociedade, voltadas para a difusão da música clássica, por meio da criação, estruturação e manutenção de uma nova orquestra sinfônica para o Estado de Minas Gerais, de natureza privada e sem fins lucrativos, que se denominará Orquestra Filarmônica de Minas Gerais. </t>
  </si>
  <si>
    <t>70.945.209/0001-03</t>
  </si>
  <si>
    <t>07.571.815/0001-70</t>
  </si>
  <si>
    <t>04.070.420/0001-03</t>
  </si>
  <si>
    <t>07.837.375/0001-50</t>
  </si>
  <si>
    <t>03.893.350/0001-12</t>
  </si>
  <si>
    <t>05.093.424/0001-61</t>
  </si>
  <si>
    <t>00.204.293/0001-29</t>
  </si>
  <si>
    <t>09.435.748/0001-91</t>
  </si>
  <si>
    <t>03.106.147/0001-59</t>
  </si>
  <si>
    <t>08.335.313/0001-02</t>
  </si>
  <si>
    <t>08.415.255/0001-27</t>
  </si>
  <si>
    <t>05.353.498/0001-90</t>
  </si>
  <si>
    <t>Terra da Sobriedade- Associação de Atenção à Dependência Química</t>
  </si>
  <si>
    <t>05.381.244/0001-85</t>
  </si>
  <si>
    <t>07.098.076/0001-40</t>
  </si>
  <si>
    <t>Associação Preparatória de Cidadãos do Amanhã</t>
  </si>
  <si>
    <t>07.952.460/0001-69</t>
  </si>
  <si>
    <t>Centro Integrado de Estudos e Programas de Desenvolvimento Sustentável</t>
  </si>
  <si>
    <t>02.680.126/0001-22</t>
  </si>
  <si>
    <t>20.966.842/0001-00</t>
  </si>
  <si>
    <t>04.714.793/0001-61</t>
  </si>
  <si>
    <t>25.466.087/0001-18</t>
  </si>
  <si>
    <t>05.921.357/0001-26</t>
  </si>
  <si>
    <t>Fundação Clovis Salgado</t>
  </si>
  <si>
    <t xml:space="preserve"> Desenvolvimento de ações relativas à melhoria do desporto educacional e de rendimento por meio da implantação do Programa Minas Olímpica, visando, principalmente, o aperfeiçoamento do ensino esportivo no Estado de Minas Gerais; o apoio e aperfeiçoamento da prática esportiva de rendimento e a formação e apoio a atletas paraolímpicos.</t>
  </si>
  <si>
    <t>Execução do Programa Minas Olímpica JIMI-Jogos do Interior de Minas Gerais, visando o aperfeiçoamento da gestão dos jogos e a melhoria do nível técnico dos participantes.</t>
  </si>
  <si>
    <t>Implantação de uma Escola - Unidade Produtiva de Papel Artesanal Reciclado no Centro Público de Promoção do Trabalho - CPPT, cujas finalidade são informar, formar, qualificar e capacitar detentos em regime aberto e semi-aberto do CERESP e moradores da região, na produção manual de papel reciclado artesanal e produtos derivados da reciclagem, reutilização e reaproveitamento de resíduos sólidos, oferecendo cursos de educação ambiental, construindo conhecimento e fomentando a prática em torno da reciclagem, preservação ambiental, na geração de trabalho e renda e no combate a pobreza.</t>
  </si>
  <si>
    <t>Instituto Estadual do Patrimônio Histórico e Artístico de Minas Gerais</t>
  </si>
  <si>
    <t>Sigla do Órgão Estatal Parceiro</t>
  </si>
  <si>
    <t>Sigla da Entidade parceira</t>
  </si>
  <si>
    <t>CNPJ da Entidade Parceira</t>
  </si>
  <si>
    <t>Início da vigência</t>
  </si>
  <si>
    <t>Fim da Vigência</t>
  </si>
  <si>
    <t>Valor Previsto 2005</t>
  </si>
  <si>
    <t>Valor Realizado 2005</t>
  </si>
  <si>
    <t>Valor Previsto 2006</t>
  </si>
  <si>
    <t>Valor Realizado 2006</t>
  </si>
  <si>
    <t>Valor Previsto 2007</t>
  </si>
  <si>
    <t>Valor Realizado 2007</t>
  </si>
  <si>
    <t>Valor Previsto 2008</t>
  </si>
  <si>
    <t>Valor Realizado 2008</t>
  </si>
  <si>
    <t>Valor Previsto 2009</t>
  </si>
  <si>
    <t>Valor Realizado 2009</t>
  </si>
  <si>
    <t>Valor Previsto 2010</t>
  </si>
  <si>
    <t>Valor Realizado 2010</t>
  </si>
  <si>
    <t>Valor Previsto 2011</t>
  </si>
  <si>
    <t>Valor Realizado 2011</t>
  </si>
  <si>
    <t>Valor Previsto 2012</t>
  </si>
  <si>
    <t>Valor Realizado 2012</t>
  </si>
  <si>
    <t>Valor Previsto 2013</t>
  </si>
  <si>
    <t>Valor Realizado 2013</t>
  </si>
  <si>
    <t>Valor Previsto 2014</t>
  </si>
  <si>
    <t>Valor Realizado 2014</t>
  </si>
  <si>
    <t>Valor Previsto 2015</t>
  </si>
  <si>
    <t>Valor Realizado 2015</t>
  </si>
  <si>
    <t>Valor Previsto 2016</t>
  </si>
  <si>
    <t>Valor Realizado 2016</t>
  </si>
  <si>
    <t>Valor Previsto 2017</t>
  </si>
  <si>
    <t>Valor Realizado 2017</t>
  </si>
  <si>
    <t>Valor Previsto 2018</t>
  </si>
  <si>
    <t>Valor Realizado 2018</t>
  </si>
  <si>
    <t>Repasse total previsto</t>
  </si>
  <si>
    <t>Repasse total efetuado</t>
  </si>
  <si>
    <t>Tipo de Instrumento</t>
  </si>
  <si>
    <t>Número do instrumento</t>
  </si>
  <si>
    <t>Situação do Instrumento</t>
  </si>
  <si>
    <t>Valor Previsto 2019</t>
  </si>
  <si>
    <t>Valor Realizado 2019</t>
  </si>
  <si>
    <t>Termo de Parceria</t>
  </si>
  <si>
    <t>Contrato de Gestão</t>
  </si>
  <si>
    <t>001/2018</t>
  </si>
  <si>
    <t>002/2019</t>
  </si>
  <si>
    <t>003/2019</t>
  </si>
  <si>
    <t xml:space="preserve">Código do Órgão Estatal Parceiro </t>
  </si>
  <si>
    <t>Valor Previsto 2020</t>
  </si>
  <si>
    <t>Valor Realizado 2020</t>
  </si>
  <si>
    <t>A realização dos Jogos Escolares de Minas Gerais – JEMG e o fomento ao desporto e paradesporto escolar.</t>
  </si>
  <si>
    <t>004/2019</t>
  </si>
  <si>
    <t>Apoiar as áreas temáticas de Programação Artística, Produção Artística, Formação Artística e Tecnológica, realizar a gestão, operação, manutenção, desenvolvimento, implantação, realização e comercialização de serviços e atividades de formação cultural do Centro Técnico de Produção e Formação Raul Belém Machado – CTPF, e realizar Captação de Recursos para as áreas temáticas e para o CTPF.</t>
  </si>
  <si>
    <t>005/2019</t>
  </si>
  <si>
    <t>Desenvolvimento de atividades culturais para a sociedade, voltadas para a difusão da música clássica, por meio da criação, estruturação e manutenção de uma nova orquestra sinfônica para o Estado de Minas Gerais, de natureza privada e sem fins lucrativos, que se denominará Orquestra Filarmônica de Minas Gerais.</t>
  </si>
  <si>
    <t>Extinto</t>
  </si>
  <si>
    <t>049/2020</t>
  </si>
  <si>
    <t>048/2018</t>
  </si>
  <si>
    <t>047/2018</t>
  </si>
  <si>
    <t>046/2018</t>
  </si>
  <si>
    <t>045/2017</t>
  </si>
  <si>
    <t>044/2017</t>
  </si>
  <si>
    <t>043/2017</t>
  </si>
  <si>
    <t>042/2017</t>
  </si>
  <si>
    <t>041/2017</t>
  </si>
  <si>
    <t>040/2017</t>
  </si>
  <si>
    <t>039/2016</t>
  </si>
  <si>
    <t>038/2016</t>
  </si>
  <si>
    <t>037/2016</t>
  </si>
  <si>
    <t>036/2016</t>
  </si>
  <si>
    <t>035/2016</t>
  </si>
  <si>
    <t>034/2013</t>
  </si>
  <si>
    <t>033/2013</t>
  </si>
  <si>
    <t>032/2012</t>
  </si>
  <si>
    <t>031/2011</t>
  </si>
  <si>
    <t>028/2010</t>
  </si>
  <si>
    <t>029/2011</t>
  </si>
  <si>
    <t>027/2009</t>
  </si>
  <si>
    <t>026/2009</t>
  </si>
  <si>
    <t>025/2009</t>
  </si>
  <si>
    <t>024/2009</t>
  </si>
  <si>
    <t>030/2011</t>
  </si>
  <si>
    <t>022/2008</t>
  </si>
  <si>
    <t>023/2008</t>
  </si>
  <si>
    <t>021/2008</t>
  </si>
  <si>
    <t>018/2007</t>
  </si>
  <si>
    <t>017/2007</t>
  </si>
  <si>
    <t>016/2007</t>
  </si>
  <si>
    <t>015/2007</t>
  </si>
  <si>
    <t>020/2008</t>
  </si>
  <si>
    <t>019/2008</t>
  </si>
  <si>
    <t>014/2007</t>
  </si>
  <si>
    <t>013/2007</t>
  </si>
  <si>
    <t>012/2006</t>
  </si>
  <si>
    <t>011/2006</t>
  </si>
  <si>
    <t>010/2006</t>
  </si>
  <si>
    <t>009/2006</t>
  </si>
  <si>
    <t>008/2006</t>
  </si>
  <si>
    <t>007/2006</t>
  </si>
  <si>
    <t>006/2005</t>
  </si>
  <si>
    <t>005/2005</t>
  </si>
  <si>
    <t>004/2005</t>
  </si>
  <si>
    <t>001/2005</t>
  </si>
  <si>
    <t>002/2005</t>
  </si>
  <si>
    <t>003/2005</t>
  </si>
  <si>
    <t>Realizar a gestão operacional do Centro de Cultura Presidente Itamar Franco e de suas áreas vinculadas incluindo: 1) Desenvolvimento de atividades culturais para a sociedade, voltadas para a difusão da música sinfônica e da música de concerto, por meio da gestão, operação e manutenção da Orquestra Filarmônica de Minas Gerais, juntamente com a gestão, operação e manutenção da Sala Minas Gerais; e 2) A gestão, operação e manutenção das áreas comuns do Centro de Cultura e do estacionamento, bem como o desenvolvimento, implantação, realização e comercialização de serviços, eventos, e atividades de ocupação cultural do complexo.</t>
  </si>
  <si>
    <t>006/2020</t>
  </si>
  <si>
    <t>050/2020</t>
  </si>
  <si>
    <t>A realização de ações de requalificação e promoção do patrimônio cultural acautelado pelo Estado, de forma a garanr a apropriação e fruição pela sociedade dos conteúdos e dos edicios da Fazenda Boa Esperança (Belo Vale) e do Palácio da Liberdade (Belo Horizonte), em arculação com a Praça da Liberdade, os edicios públicos inseridos no perímetro protegido e os equipamentos culturais do Circuito Liberdade.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</si>
</sst>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R$ &quot;* #,##0.00_);_(&quot;R$ &quot;* \(#,##0.00\);_(&quot;R$ &quot;* &quot;-&quot;??_);_(@_)"/>
    <numFmt numFmtId="165" formatCode="_(* #,##0.00_);_(* \(#,##0.00\);_(* &quot;-&quot;??_);_(@_)"/>
    <numFmt numFmtId="166" formatCode="dd/mm/yy;@"/>
  </numFmts>
  <fonts count="10"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Arial"/>
      <family val="2"/>
    </font>
    <font>
      <sz val="10"/>
      <color indexed="8"/>
      <name val="Calibri"/>
      <family val="2"/>
      <scheme val="minor"/>
    </font>
    <font>
      <sz val="10"/>
      <color theme="1"/>
      <name val="Calibri"/>
      <family val="2"/>
      <scheme val="minor"/>
    </font>
    <font>
      <sz val="10"/>
      <color indexed="8"/>
      <name val="Calibri"/>
      <family val="2"/>
    </font>
    <font>
      <b/>
      <sz val="10"/>
      <color indexed="8"/>
      <name val="Calibri"/>
      <family val="2"/>
      <scheme val="minor"/>
    </font>
    <font>
      <b/>
      <sz val="10"/>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57">
    <xf numFmtId="0" fontId="0" fillId="0" borderId="0"/>
    <xf numFmtId="0" fontId="2"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3" fillId="0" borderId="0"/>
    <xf numFmtId="0" fontId="4" fillId="0" borderId="0"/>
    <xf numFmtId="0" fontId="1" fillId="0" borderId="0"/>
    <xf numFmtId="0" fontId="1" fillId="0" borderId="0"/>
    <xf numFmtId="0" fontId="1" fillId="0" borderId="0"/>
    <xf numFmtId="0" fontId="4" fillId="0" borderId="0"/>
    <xf numFmtId="0" fontId="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cellStyleXfs>
  <cellXfs count="31">
    <xf numFmtId="0" fontId="0" fillId="0" borderId="0" xfId="0"/>
    <xf numFmtId="0" fontId="9" fillId="2" borderId="1" xfId="1" applyFont="1" applyFill="1" applyBorder="1" applyAlignment="1" applyProtection="1">
      <alignment horizontal="center" vertical="center" wrapText="1"/>
    </xf>
    <xf numFmtId="166" fontId="9" fillId="2" borderId="1" xfId="1" applyNumberFormat="1" applyFont="1" applyFill="1" applyBorder="1" applyAlignment="1" applyProtection="1">
      <alignment vertical="center" wrapText="1"/>
    </xf>
    <xf numFmtId="0" fontId="9" fillId="2" borderId="1" xfId="1" applyFont="1" applyFill="1" applyBorder="1" applyAlignment="1" applyProtection="1">
      <alignment vertical="center"/>
    </xf>
    <xf numFmtId="0" fontId="9" fillId="2" borderId="1" xfId="1" applyFont="1" applyFill="1" applyBorder="1" applyAlignment="1" applyProtection="1">
      <alignment vertical="center" wrapText="1"/>
    </xf>
    <xf numFmtId="1" fontId="9" fillId="2" borderId="1" xfId="1" applyNumberFormat="1" applyFont="1" applyFill="1" applyBorder="1" applyAlignment="1" applyProtection="1">
      <alignment vertical="center" wrapText="1"/>
    </xf>
    <xf numFmtId="165" fontId="5" fillId="2" borderId="1" xfId="171" applyNumberFormat="1" applyFont="1" applyFill="1" applyBorder="1" applyAlignment="1">
      <alignment horizontal="center" vertical="center"/>
    </xf>
    <xf numFmtId="0" fontId="0" fillId="2" borderId="0" xfId="0" applyFill="1"/>
    <xf numFmtId="49" fontId="5" fillId="2" borderId="1" xfId="141" applyNumberFormat="1" applyFont="1" applyFill="1" applyBorder="1" applyAlignment="1">
      <alignment horizontal="center" vertical="center" wrapText="1"/>
    </xf>
    <xf numFmtId="0" fontId="5" fillId="2" borderId="1" xfId="141" applyNumberFormat="1" applyFont="1" applyFill="1" applyBorder="1" applyAlignment="1">
      <alignment horizontal="center" vertical="center"/>
    </xf>
    <xf numFmtId="0" fontId="5" fillId="2" borderId="1" xfId="141" applyNumberFormat="1" applyFont="1" applyFill="1" applyBorder="1" applyAlignment="1">
      <alignment horizontal="center" vertical="center" wrapText="1"/>
    </xf>
    <xf numFmtId="0" fontId="5" fillId="2" borderId="1" xfId="156" applyNumberFormat="1" applyFont="1" applyFill="1" applyBorder="1" applyAlignment="1">
      <alignment horizontal="center" vertical="center"/>
    </xf>
    <xf numFmtId="0" fontId="5" fillId="2" borderId="1" xfId="156" applyNumberFormat="1" applyFont="1" applyFill="1" applyBorder="1" applyAlignment="1">
      <alignment horizontal="center" vertical="center" wrapText="1"/>
    </xf>
    <xf numFmtId="0" fontId="5" fillId="2" borderId="1" xfId="161" applyNumberFormat="1" applyFont="1" applyFill="1" applyBorder="1" applyAlignment="1">
      <alignment horizontal="center" vertical="center"/>
    </xf>
    <xf numFmtId="0" fontId="5" fillId="2" borderId="1" xfId="146" applyNumberFormat="1" applyFont="1" applyFill="1" applyBorder="1" applyAlignment="1">
      <alignment horizontal="center" vertical="center"/>
    </xf>
    <xf numFmtId="14" fontId="5" fillId="2" borderId="1" xfId="166" applyNumberFormat="1" applyFont="1" applyFill="1" applyBorder="1" applyAlignment="1">
      <alignment horizontal="center" vertical="center"/>
    </xf>
    <xf numFmtId="14" fontId="5" fillId="2" borderId="1" xfId="171" applyNumberFormat="1" applyFont="1" applyFill="1" applyBorder="1" applyAlignment="1">
      <alignment horizontal="center" vertical="center"/>
    </xf>
    <xf numFmtId="4" fontId="8" fillId="2" borderId="1" xfId="176" applyNumberFormat="1" applyFont="1" applyFill="1" applyBorder="1" applyAlignment="1">
      <alignment horizontal="right" vertical="center"/>
    </xf>
    <xf numFmtId="0" fontId="5" fillId="2" borderId="1" xfId="161" applyNumberFormat="1" applyFont="1" applyFill="1" applyBorder="1" applyAlignment="1">
      <alignment horizontal="center" vertical="center" wrapText="1"/>
    </xf>
    <xf numFmtId="49" fontId="7" fillId="2" borderId="1" xfId="156" applyNumberFormat="1" applyFont="1" applyFill="1" applyBorder="1" applyAlignment="1">
      <alignment horizontal="center" vertical="center" wrapText="1"/>
    </xf>
    <xf numFmtId="0" fontId="5" fillId="2" borderId="2" xfId="141" applyNumberFormat="1" applyFont="1" applyFill="1" applyBorder="1" applyAlignment="1">
      <alignment horizontal="center" vertical="center" wrapText="1"/>
    </xf>
    <xf numFmtId="49" fontId="5" fillId="2" borderId="1" xfId="141" applyNumberFormat="1" applyFont="1" applyFill="1" applyBorder="1" applyAlignment="1">
      <alignment horizontal="center" vertical="center"/>
    </xf>
    <xf numFmtId="14" fontId="5" fillId="2" borderId="1" xfId="176" applyNumberFormat="1" applyFont="1" applyFill="1" applyBorder="1" applyAlignment="1">
      <alignment horizontal="right" vertical="center"/>
    </xf>
    <xf numFmtId="14" fontId="5" fillId="2" borderId="1" xfId="187" applyNumberFormat="1" applyFont="1" applyFill="1" applyBorder="1" applyAlignment="1">
      <alignment horizontal="right" vertical="center"/>
    </xf>
    <xf numFmtId="0" fontId="6" fillId="2" borderId="0" xfId="0" applyFont="1" applyFill="1"/>
    <xf numFmtId="0" fontId="9" fillId="2" borderId="1" xfId="1" applyFont="1" applyFill="1" applyBorder="1" applyAlignment="1" applyProtection="1">
      <alignment horizontal="left" vertical="center" wrapText="1"/>
    </xf>
    <xf numFmtId="0" fontId="5" fillId="2" borderId="1" xfId="161" applyNumberFormat="1" applyFont="1" applyFill="1" applyBorder="1" applyAlignment="1">
      <alignment horizontal="left" vertical="center" wrapText="1"/>
    </xf>
    <xf numFmtId="14" fontId="5" fillId="2" borderId="1" xfId="166" applyNumberFormat="1" applyFont="1" applyFill="1" applyBorder="1" applyAlignment="1">
      <alignment horizontal="left" vertical="center" wrapText="1"/>
    </xf>
    <xf numFmtId="0" fontId="6" fillId="2" borderId="0" xfId="0" applyFont="1" applyFill="1" applyAlignment="1">
      <alignment horizontal="left" vertical="center"/>
    </xf>
    <xf numFmtId="0" fontId="6" fillId="2" borderId="1" xfId="0" applyFont="1" applyFill="1" applyBorder="1" applyAlignment="1">
      <alignment horizontal="left" vertical="center" wrapText="1"/>
    </xf>
    <xf numFmtId="43" fontId="6" fillId="2" borderId="0" xfId="0" applyNumberFormat="1" applyFont="1" applyFill="1"/>
  </cellXfs>
  <cellStyles count="257">
    <cellStyle name="Moeda 2" xfId="248"/>
    <cellStyle name="Moeda 2 2" xfId="249"/>
    <cellStyle name="Moeda 27" xfId="2"/>
    <cellStyle name="Moeda 27 2" xfId="3"/>
    <cellStyle name="Moeda 27 3" xfId="4"/>
    <cellStyle name="Moeda 27 4" xfId="5"/>
    <cellStyle name="Moeda 27 5" xfId="6"/>
    <cellStyle name="Moeda 28" xfId="7"/>
    <cellStyle name="Moeda 28 2" xfId="8"/>
    <cellStyle name="Moeda 28 3" xfId="9"/>
    <cellStyle name="Moeda 28 4" xfId="10"/>
    <cellStyle name="Moeda 28 5" xfId="11"/>
    <cellStyle name="Moeda 3" xfId="250"/>
    <cellStyle name="Normal" xfId="0" builtinId="0"/>
    <cellStyle name="Normal 10" xfId="12"/>
    <cellStyle name="Normal 10 2" xfId="13"/>
    <cellStyle name="Normal 10 3" xfId="14"/>
    <cellStyle name="Normal 10 4" xfId="15"/>
    <cellStyle name="Normal 10 5" xfId="16"/>
    <cellStyle name="Normal 10_controle gerencial" xfId="17"/>
    <cellStyle name="Normal 11" xfId="18"/>
    <cellStyle name="Normal 11 2" xfId="19"/>
    <cellStyle name="Normal 11 3" xfId="20"/>
    <cellStyle name="Normal 11 4" xfId="21"/>
    <cellStyle name="Normal 11 5" xfId="22"/>
    <cellStyle name="Normal 11_controle gerencial" xfId="23"/>
    <cellStyle name="Normal 12" xfId="24"/>
    <cellStyle name="Normal 12 2" xfId="25"/>
    <cellStyle name="Normal 12 3" xfId="26"/>
    <cellStyle name="Normal 12 4" xfId="27"/>
    <cellStyle name="Normal 12 5" xfId="28"/>
    <cellStyle name="Normal 12_controle gerencial" xfId="29"/>
    <cellStyle name="Normal 13" xfId="30"/>
    <cellStyle name="Normal 13 2" xfId="31"/>
    <cellStyle name="Normal 13 3" xfId="32"/>
    <cellStyle name="Normal 13 4" xfId="33"/>
    <cellStyle name="Normal 13 5" xfId="34"/>
    <cellStyle name="Normal 13_controle gerencial" xfId="35"/>
    <cellStyle name="Normal 14" xfId="36"/>
    <cellStyle name="Normal 14 2" xfId="37"/>
    <cellStyle name="Normal 14 3" xfId="38"/>
    <cellStyle name="Normal 14 4" xfId="39"/>
    <cellStyle name="Normal 14 5" xfId="40"/>
    <cellStyle name="Normal 14_controle gerencial" xfId="41"/>
    <cellStyle name="Normal 15" xfId="42"/>
    <cellStyle name="Normal 15 2" xfId="43"/>
    <cellStyle name="Normal 15 3" xfId="44"/>
    <cellStyle name="Normal 15 4" xfId="45"/>
    <cellStyle name="Normal 15 5" xfId="46"/>
    <cellStyle name="Normal 15_controle gerencial" xfId="47"/>
    <cellStyle name="Normal 16" xfId="48"/>
    <cellStyle name="Normal 16 2" xfId="49"/>
    <cellStyle name="Normal 16 3" xfId="50"/>
    <cellStyle name="Normal 16 4" xfId="51"/>
    <cellStyle name="Normal 16 5" xfId="52"/>
    <cellStyle name="Normal 16_controle gerencial" xfId="53"/>
    <cellStyle name="Normal 17" xfId="54"/>
    <cellStyle name="Normal 17 2" xfId="55"/>
    <cellStyle name="Normal 17 3" xfId="56"/>
    <cellStyle name="Normal 17 4" xfId="57"/>
    <cellStyle name="Normal 17 5" xfId="58"/>
    <cellStyle name="Normal 17_controle gerencial" xfId="59"/>
    <cellStyle name="Normal 18" xfId="60"/>
    <cellStyle name="Normal 18 2" xfId="61"/>
    <cellStyle name="Normal 18 3" xfId="62"/>
    <cellStyle name="Normal 18 4" xfId="63"/>
    <cellStyle name="Normal 18 5" xfId="64"/>
    <cellStyle name="Normal 18_controle gerencial" xfId="65"/>
    <cellStyle name="Normal 19" xfId="66"/>
    <cellStyle name="Normal 19 2" xfId="67"/>
    <cellStyle name="Normal 19 3" xfId="68"/>
    <cellStyle name="Normal 19 4" xfId="69"/>
    <cellStyle name="Normal 19 5" xfId="70"/>
    <cellStyle name="Normal 19_controle gerencial" xfId="71"/>
    <cellStyle name="Normal 2" xfId="72"/>
    <cellStyle name="Normal 2 2" xfId="73"/>
    <cellStyle name="Normal 2 2 2" xfId="74"/>
    <cellStyle name="Normal 2 2 2 2" xfId="75"/>
    <cellStyle name="Normal 2 2 2 3" xfId="76"/>
    <cellStyle name="Normal 2 2 2 4" xfId="77"/>
    <cellStyle name="Normal 2 2 2 5" xfId="78"/>
    <cellStyle name="Normal 2 2 2_controle gerencial" xfId="79"/>
    <cellStyle name="Normal 2 2 3" xfId="80"/>
    <cellStyle name="Normal 2 2 4" xfId="81"/>
    <cellStyle name="Normal 2 2 5" xfId="82"/>
    <cellStyle name="Normal 2 2 6" xfId="83"/>
    <cellStyle name="Normal 2 2_controle gerencial" xfId="84"/>
    <cellStyle name="Normal 2 3" xfId="85"/>
    <cellStyle name="Normal 2_controle gerencial" xfId="86"/>
    <cellStyle name="Normal 20" xfId="87"/>
    <cellStyle name="Normal 20 2" xfId="88"/>
    <cellStyle name="Normal 20 3" xfId="89"/>
    <cellStyle name="Normal 20 4" xfId="90"/>
    <cellStyle name="Normal 20 5" xfId="91"/>
    <cellStyle name="Normal 20_controle gerencial" xfId="92"/>
    <cellStyle name="Normal 21" xfId="93"/>
    <cellStyle name="Normal 21 2" xfId="94"/>
    <cellStyle name="Normal 21 3" xfId="95"/>
    <cellStyle name="Normal 21 4" xfId="96"/>
    <cellStyle name="Normal 21 5" xfId="97"/>
    <cellStyle name="Normal 21_controle gerencial" xfId="98"/>
    <cellStyle name="Normal 22" xfId="99"/>
    <cellStyle name="Normal 22 2" xfId="100"/>
    <cellStyle name="Normal 22 3" xfId="101"/>
    <cellStyle name="Normal 22 4" xfId="102"/>
    <cellStyle name="Normal 22 5" xfId="103"/>
    <cellStyle name="Normal 22_controle gerencial" xfId="104"/>
    <cellStyle name="Normal 23" xfId="105"/>
    <cellStyle name="Normal 23 2" xfId="106"/>
    <cellStyle name="Normal 23 3" xfId="107"/>
    <cellStyle name="Normal 23 4" xfId="108"/>
    <cellStyle name="Normal 23 5" xfId="109"/>
    <cellStyle name="Normal 23_controle gerencial" xfId="110"/>
    <cellStyle name="Normal 24" xfId="111"/>
    <cellStyle name="Normal 24 2" xfId="112"/>
    <cellStyle name="Normal 24 3" xfId="113"/>
    <cellStyle name="Normal 24 4" xfId="114"/>
    <cellStyle name="Normal 24 5" xfId="115"/>
    <cellStyle name="Normal 24_controle gerencial" xfId="116"/>
    <cellStyle name="Normal 25" xfId="117"/>
    <cellStyle name="Normal 25 2" xfId="118"/>
    <cellStyle name="Normal 25 3" xfId="119"/>
    <cellStyle name="Normal 25 4" xfId="120"/>
    <cellStyle name="Normal 25 5" xfId="121"/>
    <cellStyle name="Normal 25_controle gerencial" xfId="122"/>
    <cellStyle name="Normal 26" xfId="123"/>
    <cellStyle name="Normal 26 2" xfId="124"/>
    <cellStyle name="Normal 26 3" xfId="125"/>
    <cellStyle name="Normal 26 4" xfId="126"/>
    <cellStyle name="Normal 26 5" xfId="127"/>
    <cellStyle name="Normal 26_controle gerencial" xfId="128"/>
    <cellStyle name="Normal 27" xfId="241"/>
    <cellStyle name="Normal 27 2" xfId="129"/>
    <cellStyle name="Normal 27 3" xfId="130"/>
    <cellStyle name="Normal 27 4" xfId="131"/>
    <cellStyle name="Normal 27 5" xfId="132"/>
    <cellStyle name="Normal 27 6" xfId="133"/>
    <cellStyle name="Normal 28" xfId="242"/>
    <cellStyle name="Normal 28 2" xfId="134"/>
    <cellStyle name="Normal 29" xfId="243"/>
    <cellStyle name="Normal 3" xfId="135"/>
    <cellStyle name="Normal 3 2" xfId="136"/>
    <cellStyle name="Normal 3 3" xfId="137"/>
    <cellStyle name="Normal 3 4" xfId="138"/>
    <cellStyle name="Normal 3 5" xfId="139"/>
    <cellStyle name="Normal 3_controle gerencial" xfId="140"/>
    <cellStyle name="Normal 30" xfId="141"/>
    <cellStyle name="Normal 30 2" xfId="142"/>
    <cellStyle name="Normal 30 3" xfId="143"/>
    <cellStyle name="Normal 30 4" xfId="144"/>
    <cellStyle name="Normal 30 5" xfId="145"/>
    <cellStyle name="Normal 31" xfId="146"/>
    <cellStyle name="Normal 31 2" xfId="147"/>
    <cellStyle name="Normal 31 3" xfId="148"/>
    <cellStyle name="Normal 31 4" xfId="149"/>
    <cellStyle name="Normal 31 5" xfId="150"/>
    <cellStyle name="Normal 32" xfId="245"/>
    <cellStyle name="Normal 33" xfId="151"/>
    <cellStyle name="Normal 33 2" xfId="152"/>
    <cellStyle name="Normal 33 3" xfId="153"/>
    <cellStyle name="Normal 33 4" xfId="154"/>
    <cellStyle name="Normal 33 5" xfId="155"/>
    <cellStyle name="Normal 34" xfId="156"/>
    <cellStyle name="Normal 34 2" xfId="157"/>
    <cellStyle name="Normal 34 3" xfId="158"/>
    <cellStyle name="Normal 34 4" xfId="159"/>
    <cellStyle name="Normal 34 5" xfId="160"/>
    <cellStyle name="Normal 35" xfId="161"/>
    <cellStyle name="Normal 35 2" xfId="162"/>
    <cellStyle name="Normal 35 3" xfId="163"/>
    <cellStyle name="Normal 35 4" xfId="164"/>
    <cellStyle name="Normal 35 5" xfId="165"/>
    <cellStyle name="Normal 36" xfId="166"/>
    <cellStyle name="Normal 36 2" xfId="167"/>
    <cellStyle name="Normal 36 3" xfId="168"/>
    <cellStyle name="Normal 36 4" xfId="169"/>
    <cellStyle name="Normal 36 5" xfId="170"/>
    <cellStyle name="Normal 37" xfId="171"/>
    <cellStyle name="Normal 37 2" xfId="172"/>
    <cellStyle name="Normal 37 3" xfId="173"/>
    <cellStyle name="Normal 37 4" xfId="174"/>
    <cellStyle name="Normal 37 5" xfId="175"/>
    <cellStyle name="Normal 38" xfId="176"/>
    <cellStyle name="Normal 38 2" xfId="177"/>
    <cellStyle name="Normal 38 3" xfId="178"/>
    <cellStyle name="Normal 38 4" xfId="179"/>
    <cellStyle name="Normal 38 5" xfId="180"/>
    <cellStyle name="Normal 39" xfId="246"/>
    <cellStyle name="Normal 4" xfId="181"/>
    <cellStyle name="Normal 4 2" xfId="182"/>
    <cellStyle name="Normal 4 3" xfId="183"/>
    <cellStyle name="Normal 4 4" xfId="184"/>
    <cellStyle name="Normal 4 5" xfId="185"/>
    <cellStyle name="Normal 4 6" xfId="251"/>
    <cellStyle name="Normal 4_controle gerencial" xfId="186"/>
    <cellStyle name="Normal 40" xfId="247"/>
    <cellStyle name="Normal 41" xfId="187"/>
    <cellStyle name="Normal 41 2" xfId="188"/>
    <cellStyle name="Normal 41 3" xfId="189"/>
    <cellStyle name="Normal 41 4" xfId="190"/>
    <cellStyle name="Normal 41 5" xfId="191"/>
    <cellStyle name="Normal 42" xfId="192"/>
    <cellStyle name="Normal 42 2" xfId="193"/>
    <cellStyle name="Normal 42 3" xfId="194"/>
    <cellStyle name="Normal 42 4" xfId="195"/>
    <cellStyle name="Normal 42 5" xfId="196"/>
    <cellStyle name="Normal 43" xfId="197"/>
    <cellStyle name="Normal 43 2" xfId="198"/>
    <cellStyle name="Normal 44" xfId="199"/>
    <cellStyle name="Normal 44 2" xfId="200"/>
    <cellStyle name="Normal 45" xfId="201"/>
    <cellStyle name="Normal 45 2" xfId="202"/>
    <cellStyle name="Normal 46" xfId="203"/>
    <cellStyle name="Normal 46 2" xfId="204"/>
    <cellStyle name="Normal 47" xfId="205"/>
    <cellStyle name="Normal 48" xfId="1"/>
    <cellStyle name="Normal 5" xfId="206"/>
    <cellStyle name="Normal 5 2" xfId="207"/>
    <cellStyle name="Normal 5 3" xfId="208"/>
    <cellStyle name="Normal 5 4" xfId="209"/>
    <cellStyle name="Normal 5 5" xfId="210"/>
    <cellStyle name="Normal 5 6" xfId="252"/>
    <cellStyle name="Normal 5_controle gerencial" xfId="211"/>
    <cellStyle name="Normal 6" xfId="212"/>
    <cellStyle name="Normal 6 2" xfId="213"/>
    <cellStyle name="Normal 6 3" xfId="214"/>
    <cellStyle name="Normal 6 4" xfId="215"/>
    <cellStyle name="Normal 6 5" xfId="216"/>
    <cellStyle name="Normal 6_controle gerencial" xfId="217"/>
    <cellStyle name="Normal 7" xfId="218"/>
    <cellStyle name="Normal 7 2" xfId="219"/>
    <cellStyle name="Normal 7 3" xfId="220"/>
    <cellStyle name="Normal 7 4" xfId="221"/>
    <cellStyle name="Normal 7 5" xfId="222"/>
    <cellStyle name="Normal 7_controle gerencial" xfId="223"/>
    <cellStyle name="Normal 8" xfId="224"/>
    <cellStyle name="Normal 8 2" xfId="225"/>
    <cellStyle name="Normal 8 3" xfId="226"/>
    <cellStyle name="Normal 8 4" xfId="227"/>
    <cellStyle name="Normal 8 5" xfId="228"/>
    <cellStyle name="Normal 8_controle gerencial" xfId="229"/>
    <cellStyle name="Normal 9" xfId="230"/>
    <cellStyle name="Normal 9 2" xfId="231"/>
    <cellStyle name="Normal 9 3" xfId="232"/>
    <cellStyle name="Normal 9 4" xfId="233"/>
    <cellStyle name="Normal 9 5" xfId="234"/>
    <cellStyle name="Normal 9_controle gerencial" xfId="235"/>
    <cellStyle name="Porcentagem 2" xfId="254"/>
    <cellStyle name="Porcentagem 3" xfId="253"/>
    <cellStyle name="Separador de milhares 2" xfId="236"/>
    <cellStyle name="Separador de milhares 2 2" xfId="237"/>
    <cellStyle name="Separador de milhares 2 3" xfId="238"/>
    <cellStyle name="Separador de milhares 2 4" xfId="239"/>
    <cellStyle name="Separador de milhares 2 5" xfId="240"/>
    <cellStyle name="Separador de milhares 2 6" xfId="256"/>
    <cellStyle name="Vírgula 2" xfId="255"/>
    <cellStyle name="Vírgula 3" xfId="2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9"/>
  <sheetViews>
    <sheetView showGridLines="0" tabSelected="1" workbookViewId="0">
      <pane xSplit="3" ySplit="1" topLeftCell="D2" activePane="bottomRight" state="frozen"/>
      <selection pane="topRight" activeCell="C1" sqref="C1"/>
      <selection pane="bottomLeft" activeCell="A5" sqref="A5"/>
      <selection pane="bottomRight" activeCell="D2" sqref="D2"/>
    </sheetView>
  </sheetViews>
  <sheetFormatPr defaultColWidth="9.140625" defaultRowHeight="15" x14ac:dyDescent="0.25"/>
  <cols>
    <col min="1" max="1" width="11.140625" style="7" customWidth="1"/>
    <col min="2" max="2" width="10.7109375" style="24" customWidth="1"/>
    <col min="3" max="3" width="11.140625" style="7" customWidth="1"/>
    <col min="4" max="4" width="20" style="24" customWidth="1"/>
    <col min="5" max="5" width="6.5703125" style="24" customWidth="1"/>
    <col min="6" max="6" width="21.5703125" style="24" customWidth="1"/>
    <col min="7" max="7" width="12.140625" style="24" customWidth="1"/>
    <col min="8" max="8" width="17.42578125" style="24" customWidth="1"/>
    <col min="9" max="9" width="75" style="28" customWidth="1"/>
    <col min="10" max="10" width="9.7109375" style="24" customWidth="1"/>
    <col min="11" max="12" width="10.42578125" style="24" customWidth="1"/>
    <col min="13" max="14" width="12.42578125" style="24" customWidth="1"/>
    <col min="15" max="16" width="13.28515625" style="24" customWidth="1"/>
    <col min="17" max="20" width="13.5703125" style="24" customWidth="1"/>
    <col min="21" max="21" width="14.28515625" style="24" customWidth="1"/>
    <col min="22" max="22" width="13.5703125" style="24" customWidth="1"/>
    <col min="23" max="25" width="14.28515625" style="24" customWidth="1"/>
    <col min="26" max="44" width="13.5703125" style="24" customWidth="1"/>
    <col min="45" max="45" width="14.85546875" style="24" customWidth="1"/>
    <col min="46" max="46" width="13.42578125" style="24" bestFit="1" customWidth="1"/>
    <col min="47" max="16384" width="9.140625" style="7"/>
  </cols>
  <sheetData>
    <row r="1" spans="1:46" ht="45" customHeight="1" x14ac:dyDescent="0.25">
      <c r="A1" s="1" t="s">
        <v>221</v>
      </c>
      <c r="B1" s="1" t="s">
        <v>222</v>
      </c>
      <c r="C1" s="1" t="s">
        <v>231</v>
      </c>
      <c r="D1" s="3" t="s">
        <v>50</v>
      </c>
      <c r="E1" s="3" t="s">
        <v>186</v>
      </c>
      <c r="F1" s="4" t="s">
        <v>51</v>
      </c>
      <c r="G1" s="4" t="s">
        <v>187</v>
      </c>
      <c r="H1" s="1" t="s">
        <v>188</v>
      </c>
      <c r="I1" s="25" t="s">
        <v>49</v>
      </c>
      <c r="J1" s="1" t="s">
        <v>223</v>
      </c>
      <c r="K1" s="2" t="s">
        <v>189</v>
      </c>
      <c r="L1" s="2" t="s">
        <v>190</v>
      </c>
      <c r="M1" s="5" t="s">
        <v>191</v>
      </c>
      <c r="N1" s="5" t="s">
        <v>192</v>
      </c>
      <c r="O1" s="5" t="s">
        <v>193</v>
      </c>
      <c r="P1" s="5" t="s">
        <v>194</v>
      </c>
      <c r="Q1" s="5" t="s">
        <v>195</v>
      </c>
      <c r="R1" s="5" t="s">
        <v>196</v>
      </c>
      <c r="S1" s="5" t="s">
        <v>197</v>
      </c>
      <c r="T1" s="5" t="s">
        <v>198</v>
      </c>
      <c r="U1" s="5" t="s">
        <v>199</v>
      </c>
      <c r="V1" s="5" t="s">
        <v>200</v>
      </c>
      <c r="W1" s="5" t="s">
        <v>201</v>
      </c>
      <c r="X1" s="5" t="s">
        <v>202</v>
      </c>
      <c r="Y1" s="5" t="s">
        <v>203</v>
      </c>
      <c r="Z1" s="5" t="s">
        <v>204</v>
      </c>
      <c r="AA1" s="5" t="s">
        <v>205</v>
      </c>
      <c r="AB1" s="5" t="s">
        <v>206</v>
      </c>
      <c r="AC1" s="5" t="s">
        <v>207</v>
      </c>
      <c r="AD1" s="5" t="s">
        <v>208</v>
      </c>
      <c r="AE1" s="5" t="s">
        <v>209</v>
      </c>
      <c r="AF1" s="5" t="s">
        <v>210</v>
      </c>
      <c r="AG1" s="5" t="s">
        <v>211</v>
      </c>
      <c r="AH1" s="5" t="s">
        <v>212</v>
      </c>
      <c r="AI1" s="5" t="s">
        <v>213</v>
      </c>
      <c r="AJ1" s="5" t="s">
        <v>214</v>
      </c>
      <c r="AK1" s="5" t="s">
        <v>215</v>
      </c>
      <c r="AL1" s="5" t="s">
        <v>216</v>
      </c>
      <c r="AM1" s="5" t="s">
        <v>217</v>
      </c>
      <c r="AN1" s="5" t="s">
        <v>218</v>
      </c>
      <c r="AO1" s="5" t="s">
        <v>224</v>
      </c>
      <c r="AP1" s="5" t="s">
        <v>225</v>
      </c>
      <c r="AQ1" s="5" t="s">
        <v>232</v>
      </c>
      <c r="AR1" s="5" t="s">
        <v>233</v>
      </c>
      <c r="AS1" s="1" t="s">
        <v>219</v>
      </c>
      <c r="AT1" s="1" t="s">
        <v>220</v>
      </c>
    </row>
    <row r="2" spans="1:46" ht="89.25" x14ac:dyDescent="0.25">
      <c r="A2" s="8" t="s">
        <v>226</v>
      </c>
      <c r="B2" s="9" t="s">
        <v>286</v>
      </c>
      <c r="C2" s="10">
        <v>1481</v>
      </c>
      <c r="D2" s="10" t="s">
        <v>131</v>
      </c>
      <c r="E2" s="11" t="s">
        <v>0</v>
      </c>
      <c r="F2" s="12" t="s">
        <v>111</v>
      </c>
      <c r="G2" s="13" t="s">
        <v>1</v>
      </c>
      <c r="H2" s="13" t="s">
        <v>171</v>
      </c>
      <c r="I2" s="26" t="s">
        <v>184</v>
      </c>
      <c r="J2" s="14" t="s">
        <v>239</v>
      </c>
      <c r="K2" s="15">
        <v>38531</v>
      </c>
      <c r="L2" s="16">
        <v>38896</v>
      </c>
      <c r="M2" s="6">
        <v>130332.20000000001</v>
      </c>
      <c r="N2" s="6">
        <v>130332.20000000001</v>
      </c>
      <c r="O2" s="6">
        <v>56306.6</v>
      </c>
      <c r="P2" s="6">
        <v>56306.6</v>
      </c>
      <c r="Q2" s="6">
        <v>0</v>
      </c>
      <c r="R2" s="6">
        <v>0</v>
      </c>
      <c r="S2" s="6">
        <v>0</v>
      </c>
      <c r="T2" s="6">
        <v>0</v>
      </c>
      <c r="U2" s="6">
        <v>0</v>
      </c>
      <c r="V2" s="6">
        <v>0</v>
      </c>
      <c r="W2" s="6">
        <v>0</v>
      </c>
      <c r="X2" s="6">
        <v>0</v>
      </c>
      <c r="Y2" s="6">
        <v>0</v>
      </c>
      <c r="Z2" s="6">
        <v>0</v>
      </c>
      <c r="AA2" s="6">
        <v>0</v>
      </c>
      <c r="AB2" s="6">
        <v>0</v>
      </c>
      <c r="AC2" s="6">
        <v>0</v>
      </c>
      <c r="AD2" s="6">
        <v>0</v>
      </c>
      <c r="AE2" s="6">
        <v>0</v>
      </c>
      <c r="AF2" s="6">
        <v>0</v>
      </c>
      <c r="AG2" s="6">
        <v>0</v>
      </c>
      <c r="AH2" s="6">
        <v>0</v>
      </c>
      <c r="AI2" s="6">
        <v>0</v>
      </c>
      <c r="AJ2" s="6">
        <v>0</v>
      </c>
      <c r="AK2" s="6">
        <v>0</v>
      </c>
      <c r="AL2" s="6">
        <v>0</v>
      </c>
      <c r="AM2" s="6">
        <v>0</v>
      </c>
      <c r="AN2" s="6">
        <v>0</v>
      </c>
      <c r="AO2" s="6">
        <v>0</v>
      </c>
      <c r="AP2" s="6">
        <v>0</v>
      </c>
      <c r="AQ2" s="6">
        <v>0</v>
      </c>
      <c r="AR2" s="6">
        <v>0</v>
      </c>
      <c r="AS2" s="17">
        <f>M2+O2+Q2+S2+U2+W2+Y2+AA2+AC2+AE2+AG2+AI2+AK2+AM2+AO2+AQ2</f>
        <v>186638.80000000002</v>
      </c>
      <c r="AT2" s="17">
        <f>N2+P2+R2+T2+V2+X2+Z2+AB2+AD2+AF2+AH2+AJ2+AL2+AN2+AP2+AR2</f>
        <v>186638.80000000002</v>
      </c>
    </row>
    <row r="3" spans="1:46" ht="89.25" x14ac:dyDescent="0.25">
      <c r="A3" s="8" t="s">
        <v>226</v>
      </c>
      <c r="B3" s="9" t="s">
        <v>287</v>
      </c>
      <c r="C3" s="10">
        <v>1451</v>
      </c>
      <c r="D3" s="10" t="s">
        <v>132</v>
      </c>
      <c r="E3" s="11" t="s">
        <v>2</v>
      </c>
      <c r="F3" s="12" t="s">
        <v>90</v>
      </c>
      <c r="G3" s="13" t="s">
        <v>3</v>
      </c>
      <c r="H3" s="13" t="s">
        <v>89</v>
      </c>
      <c r="I3" s="26" t="s">
        <v>52</v>
      </c>
      <c r="J3" s="14" t="s">
        <v>239</v>
      </c>
      <c r="K3" s="15">
        <v>38609</v>
      </c>
      <c r="L3" s="16">
        <v>42429</v>
      </c>
      <c r="M3" s="6">
        <v>3705703.8</v>
      </c>
      <c r="N3" s="6">
        <v>3705703.8</v>
      </c>
      <c r="O3" s="6">
        <v>2728933.38</v>
      </c>
      <c r="P3" s="6">
        <v>2274111.15</v>
      </c>
      <c r="Q3" s="6">
        <v>8028206.2000000002</v>
      </c>
      <c r="R3" s="6">
        <v>8483028.3800000008</v>
      </c>
      <c r="S3" s="6">
        <v>9389816.7999999989</v>
      </c>
      <c r="T3" s="6">
        <v>9389816.7599999998</v>
      </c>
      <c r="U3" s="6">
        <v>11652140.800000001</v>
      </c>
      <c r="V3" s="6">
        <v>11652140.800000001</v>
      </c>
      <c r="W3" s="6">
        <v>15644185</v>
      </c>
      <c r="X3" s="6">
        <v>15644185</v>
      </c>
      <c r="Y3" s="6">
        <v>14580473.350000001</v>
      </c>
      <c r="Z3" s="6">
        <v>14580473.350000001</v>
      </c>
      <c r="AA3" s="6">
        <v>21204742.959999997</v>
      </c>
      <c r="AB3" s="6">
        <v>20797652.169999998</v>
      </c>
      <c r="AC3" s="6">
        <v>28437819.669999998</v>
      </c>
      <c r="AD3" s="6">
        <v>24521237.620000001</v>
      </c>
      <c r="AE3" s="6">
        <v>28073042.875600003</v>
      </c>
      <c r="AF3" s="6">
        <v>15604844.8226</v>
      </c>
      <c r="AG3" s="6">
        <v>26103861.876963999</v>
      </c>
      <c r="AH3" s="6">
        <v>24742729.640000001</v>
      </c>
      <c r="AI3" s="6">
        <v>8641463.1699999999</v>
      </c>
      <c r="AJ3" s="6">
        <v>7674492.8000000007</v>
      </c>
      <c r="AK3" s="6">
        <v>0</v>
      </c>
      <c r="AL3" s="6">
        <v>0</v>
      </c>
      <c r="AM3" s="6">
        <v>0</v>
      </c>
      <c r="AN3" s="6">
        <v>0</v>
      </c>
      <c r="AO3" s="6">
        <v>0</v>
      </c>
      <c r="AP3" s="6">
        <v>0</v>
      </c>
      <c r="AQ3" s="6">
        <v>0</v>
      </c>
      <c r="AR3" s="6">
        <v>0</v>
      </c>
      <c r="AS3" s="17">
        <f t="shared" ref="AS3:AS56" si="0">M3+O3+Q3+S3+U3+W3+Y3+AA3+AC3+AE3+AG3+AI3+AK3+AM3+AO3+AQ3</f>
        <v>178190389.88256401</v>
      </c>
      <c r="AT3" s="17">
        <f t="shared" ref="AT3:AT56" si="1">N3+P3+R3+T3+V3+X3+Z3+AB3+AD3+AF3+AH3+AJ3+AL3+AN3+AP3+AR3</f>
        <v>159070416.29260004</v>
      </c>
    </row>
    <row r="4" spans="1:46" ht="51" x14ac:dyDescent="0.25">
      <c r="A4" s="8" t="s">
        <v>226</v>
      </c>
      <c r="B4" s="9" t="s">
        <v>288</v>
      </c>
      <c r="C4" s="10">
        <v>2111</v>
      </c>
      <c r="D4" s="10" t="s">
        <v>133</v>
      </c>
      <c r="E4" s="11" t="s">
        <v>4</v>
      </c>
      <c r="F4" s="12" t="s">
        <v>91</v>
      </c>
      <c r="G4" s="13" t="s">
        <v>5</v>
      </c>
      <c r="H4" s="13" t="s">
        <v>180</v>
      </c>
      <c r="I4" s="26" t="s">
        <v>53</v>
      </c>
      <c r="J4" s="14" t="s">
        <v>239</v>
      </c>
      <c r="K4" s="15">
        <v>38617</v>
      </c>
      <c r="L4" s="16">
        <v>38950</v>
      </c>
      <c r="M4" s="6">
        <v>66680</v>
      </c>
      <c r="N4" s="6">
        <v>66680</v>
      </c>
      <c r="O4" s="6">
        <v>103320</v>
      </c>
      <c r="P4" s="6">
        <v>103320</v>
      </c>
      <c r="Q4" s="6">
        <v>0</v>
      </c>
      <c r="R4" s="6">
        <v>0</v>
      </c>
      <c r="S4" s="6">
        <v>0</v>
      </c>
      <c r="T4" s="6">
        <v>0</v>
      </c>
      <c r="U4" s="6">
        <v>0</v>
      </c>
      <c r="V4" s="6">
        <v>0</v>
      </c>
      <c r="W4" s="6">
        <v>0</v>
      </c>
      <c r="X4" s="6">
        <v>0</v>
      </c>
      <c r="Y4" s="6">
        <v>0</v>
      </c>
      <c r="Z4" s="6">
        <v>0</v>
      </c>
      <c r="AA4" s="6">
        <v>0</v>
      </c>
      <c r="AB4" s="6">
        <v>0</v>
      </c>
      <c r="AC4" s="6">
        <v>0</v>
      </c>
      <c r="AD4" s="6">
        <v>0</v>
      </c>
      <c r="AE4" s="6">
        <v>0</v>
      </c>
      <c r="AF4" s="6">
        <v>0</v>
      </c>
      <c r="AG4" s="6">
        <v>0</v>
      </c>
      <c r="AH4" s="6">
        <v>0</v>
      </c>
      <c r="AI4" s="6">
        <v>0</v>
      </c>
      <c r="AJ4" s="6">
        <v>0</v>
      </c>
      <c r="AK4" s="6">
        <v>0</v>
      </c>
      <c r="AL4" s="6">
        <v>0</v>
      </c>
      <c r="AM4" s="6">
        <v>0</v>
      </c>
      <c r="AN4" s="6">
        <v>0</v>
      </c>
      <c r="AO4" s="6">
        <v>0</v>
      </c>
      <c r="AP4" s="6">
        <v>0</v>
      </c>
      <c r="AQ4" s="6">
        <v>0</v>
      </c>
      <c r="AR4" s="6">
        <v>0</v>
      </c>
      <c r="AS4" s="17">
        <f t="shared" si="0"/>
        <v>170000</v>
      </c>
      <c r="AT4" s="17">
        <f t="shared" si="1"/>
        <v>170000</v>
      </c>
    </row>
    <row r="5" spans="1:46" ht="63.75" x14ac:dyDescent="0.25">
      <c r="A5" s="8" t="s">
        <v>226</v>
      </c>
      <c r="B5" s="9" t="s">
        <v>285</v>
      </c>
      <c r="C5" s="10">
        <v>1481</v>
      </c>
      <c r="D5" s="10" t="s">
        <v>131</v>
      </c>
      <c r="E5" s="11" t="s">
        <v>0</v>
      </c>
      <c r="F5" s="18" t="s">
        <v>112</v>
      </c>
      <c r="G5" s="13" t="s">
        <v>6</v>
      </c>
      <c r="H5" s="13" t="s">
        <v>92</v>
      </c>
      <c r="I5" s="26" t="s">
        <v>182</v>
      </c>
      <c r="J5" s="14" t="s">
        <v>239</v>
      </c>
      <c r="K5" s="15">
        <v>38677</v>
      </c>
      <c r="L5" s="16">
        <v>39185</v>
      </c>
      <c r="M5" s="6">
        <v>1620000</v>
      </c>
      <c r="N5" s="6">
        <v>1620000</v>
      </c>
      <c r="O5" s="6">
        <v>1305000</v>
      </c>
      <c r="P5" s="6">
        <v>1305000</v>
      </c>
      <c r="Q5" s="6">
        <v>0</v>
      </c>
      <c r="R5" s="6">
        <v>0</v>
      </c>
      <c r="S5" s="6">
        <v>0</v>
      </c>
      <c r="T5" s="6">
        <v>0</v>
      </c>
      <c r="U5" s="6">
        <v>0</v>
      </c>
      <c r="V5" s="6">
        <v>0</v>
      </c>
      <c r="W5" s="6">
        <v>0</v>
      </c>
      <c r="X5" s="6">
        <v>0</v>
      </c>
      <c r="Y5" s="6">
        <v>0</v>
      </c>
      <c r="Z5" s="6">
        <v>0</v>
      </c>
      <c r="AA5" s="6">
        <v>0</v>
      </c>
      <c r="AB5" s="6">
        <v>0</v>
      </c>
      <c r="AC5" s="6">
        <v>0</v>
      </c>
      <c r="AD5" s="6">
        <v>0</v>
      </c>
      <c r="AE5" s="6">
        <v>0</v>
      </c>
      <c r="AF5" s="6">
        <v>0</v>
      </c>
      <c r="AG5" s="6">
        <v>0</v>
      </c>
      <c r="AH5" s="6">
        <v>0</v>
      </c>
      <c r="AI5" s="6">
        <v>0</v>
      </c>
      <c r="AJ5" s="6">
        <v>0</v>
      </c>
      <c r="AK5" s="6">
        <v>0</v>
      </c>
      <c r="AL5" s="6">
        <v>0</v>
      </c>
      <c r="AM5" s="6">
        <v>0</v>
      </c>
      <c r="AN5" s="6">
        <v>0</v>
      </c>
      <c r="AO5" s="6">
        <v>0</v>
      </c>
      <c r="AP5" s="6">
        <v>0</v>
      </c>
      <c r="AQ5" s="6">
        <v>0</v>
      </c>
      <c r="AR5" s="6">
        <v>0</v>
      </c>
      <c r="AS5" s="17">
        <f t="shared" si="0"/>
        <v>2925000</v>
      </c>
      <c r="AT5" s="17">
        <f t="shared" si="1"/>
        <v>2925000</v>
      </c>
    </row>
    <row r="6" spans="1:46" ht="38.25" x14ac:dyDescent="0.25">
      <c r="A6" s="8" t="s">
        <v>226</v>
      </c>
      <c r="B6" s="9" t="s">
        <v>284</v>
      </c>
      <c r="C6" s="10">
        <v>2211</v>
      </c>
      <c r="D6" s="10" t="s">
        <v>134</v>
      </c>
      <c r="E6" s="11" t="s">
        <v>7</v>
      </c>
      <c r="F6" s="12" t="s">
        <v>113</v>
      </c>
      <c r="G6" s="13" t="s">
        <v>8</v>
      </c>
      <c r="H6" s="13" t="s">
        <v>93</v>
      </c>
      <c r="I6" s="26" t="s">
        <v>54</v>
      </c>
      <c r="J6" s="14" t="s">
        <v>239</v>
      </c>
      <c r="K6" s="15">
        <v>38687</v>
      </c>
      <c r="L6" s="16">
        <v>42369</v>
      </c>
      <c r="M6" s="6">
        <v>2700000</v>
      </c>
      <c r="N6" s="6">
        <v>2307717.41</v>
      </c>
      <c r="O6" s="6">
        <v>9906982.4000000004</v>
      </c>
      <c r="P6" s="6">
        <v>9906982.4000000004</v>
      </c>
      <c r="Q6" s="6">
        <v>13585726.189999999</v>
      </c>
      <c r="R6" s="6">
        <v>13585726.189999999</v>
      </c>
      <c r="S6" s="6">
        <v>10800000</v>
      </c>
      <c r="T6" s="6">
        <v>10800000</v>
      </c>
      <c r="U6" s="6">
        <v>13286000</v>
      </c>
      <c r="V6" s="6">
        <v>13272800</v>
      </c>
      <c r="W6" s="6">
        <v>16227127</v>
      </c>
      <c r="X6" s="6">
        <v>16222605</v>
      </c>
      <c r="Y6" s="6">
        <v>22996436</v>
      </c>
      <c r="Z6" s="6">
        <v>22996436</v>
      </c>
      <c r="AA6" s="6">
        <v>23946866.890000001</v>
      </c>
      <c r="AB6" s="6">
        <v>23946866.890000001</v>
      </c>
      <c r="AC6" s="6">
        <v>25856376.136500001</v>
      </c>
      <c r="AD6" s="6">
        <v>25856376.140000001</v>
      </c>
      <c r="AE6" s="6">
        <v>23507847.32</v>
      </c>
      <c r="AF6" s="6">
        <v>23507847.32</v>
      </c>
      <c r="AG6" s="6">
        <v>4999877.66</v>
      </c>
      <c r="AH6" s="6">
        <v>0</v>
      </c>
      <c r="AI6" s="6">
        <v>0</v>
      </c>
      <c r="AJ6" s="6">
        <v>0</v>
      </c>
      <c r="AK6" s="6">
        <v>0</v>
      </c>
      <c r="AL6" s="6">
        <v>0</v>
      </c>
      <c r="AM6" s="6">
        <v>0</v>
      </c>
      <c r="AN6" s="6">
        <v>0</v>
      </c>
      <c r="AO6" s="6">
        <v>0</v>
      </c>
      <c r="AP6" s="6">
        <v>0</v>
      </c>
      <c r="AQ6" s="6">
        <v>0</v>
      </c>
      <c r="AR6" s="6">
        <v>0</v>
      </c>
      <c r="AS6" s="17">
        <f t="shared" si="0"/>
        <v>167813239.59650001</v>
      </c>
      <c r="AT6" s="17">
        <f t="shared" si="1"/>
        <v>162403357.34999999</v>
      </c>
    </row>
    <row r="7" spans="1:46" ht="38.25" x14ac:dyDescent="0.25">
      <c r="A7" s="8" t="s">
        <v>226</v>
      </c>
      <c r="B7" s="9" t="s">
        <v>283</v>
      </c>
      <c r="C7" s="10">
        <v>2181</v>
      </c>
      <c r="D7" s="10" t="s">
        <v>99</v>
      </c>
      <c r="E7" s="11" t="s">
        <v>9</v>
      </c>
      <c r="F7" s="12" t="s">
        <v>94</v>
      </c>
      <c r="G7" s="13" t="s">
        <v>10</v>
      </c>
      <c r="H7" s="13" t="s">
        <v>95</v>
      </c>
      <c r="I7" s="26" t="s">
        <v>55</v>
      </c>
      <c r="J7" s="14" t="s">
        <v>239</v>
      </c>
      <c r="K7" s="15">
        <v>38709</v>
      </c>
      <c r="L7" s="16">
        <v>42369</v>
      </c>
      <c r="M7" s="6">
        <v>461000</v>
      </c>
      <c r="N7" s="6">
        <v>461000</v>
      </c>
      <c r="O7" s="6">
        <v>385000</v>
      </c>
      <c r="P7" s="6">
        <v>0</v>
      </c>
      <c r="Q7" s="6">
        <v>666169</v>
      </c>
      <c r="R7" s="6">
        <v>666169</v>
      </c>
      <c r="S7" s="6">
        <v>980000</v>
      </c>
      <c r="T7" s="6">
        <v>1280000</v>
      </c>
      <c r="U7" s="6">
        <v>1024100</v>
      </c>
      <c r="V7" s="6">
        <v>1023946.49</v>
      </c>
      <c r="W7" s="6">
        <v>1181895.9300000002</v>
      </c>
      <c r="X7" s="6">
        <v>1109442</v>
      </c>
      <c r="Y7" s="6">
        <v>1300086</v>
      </c>
      <c r="Z7" s="6">
        <v>1300086</v>
      </c>
      <c r="AA7" s="6">
        <v>1043999.9899999999</v>
      </c>
      <c r="AB7" s="6">
        <v>1036641.96</v>
      </c>
      <c r="AC7" s="6">
        <v>1408421.75</v>
      </c>
      <c r="AD7" s="6">
        <v>1367844.04</v>
      </c>
      <c r="AE7" s="6">
        <v>2108421.1399999997</v>
      </c>
      <c r="AF7" s="6">
        <v>2108422</v>
      </c>
      <c r="AG7" s="6">
        <v>2600000</v>
      </c>
      <c r="AH7" s="6">
        <v>2120000.0099999998</v>
      </c>
      <c r="AI7" s="6">
        <v>0</v>
      </c>
      <c r="AJ7" s="6">
        <v>0</v>
      </c>
      <c r="AK7" s="6">
        <v>0</v>
      </c>
      <c r="AL7" s="6">
        <v>0</v>
      </c>
      <c r="AM7" s="6">
        <v>0</v>
      </c>
      <c r="AN7" s="6">
        <v>0</v>
      </c>
      <c r="AO7" s="6">
        <v>0</v>
      </c>
      <c r="AP7" s="6">
        <v>0</v>
      </c>
      <c r="AQ7" s="6">
        <v>0</v>
      </c>
      <c r="AR7" s="6">
        <v>0</v>
      </c>
      <c r="AS7" s="17">
        <f t="shared" si="0"/>
        <v>13159093.809999999</v>
      </c>
      <c r="AT7" s="17">
        <f t="shared" si="1"/>
        <v>12473551.5</v>
      </c>
    </row>
    <row r="8" spans="1:46" ht="25.5" x14ac:dyDescent="0.25">
      <c r="A8" s="8" t="s">
        <v>226</v>
      </c>
      <c r="B8" s="9" t="s">
        <v>282</v>
      </c>
      <c r="C8" s="10">
        <v>2181</v>
      </c>
      <c r="D8" s="10" t="s">
        <v>181</v>
      </c>
      <c r="E8" s="11" t="s">
        <v>9</v>
      </c>
      <c r="F8" s="12" t="s">
        <v>96</v>
      </c>
      <c r="G8" s="18" t="s">
        <v>11</v>
      </c>
      <c r="H8" s="14" t="s">
        <v>161</v>
      </c>
      <c r="I8" s="26" t="s">
        <v>56</v>
      </c>
      <c r="J8" s="14" t="s">
        <v>239</v>
      </c>
      <c r="K8" s="15">
        <v>38873</v>
      </c>
      <c r="L8" s="16">
        <v>39479</v>
      </c>
      <c r="M8" s="6">
        <v>0</v>
      </c>
      <c r="N8" s="6">
        <v>0</v>
      </c>
      <c r="O8" s="6">
        <v>733548</v>
      </c>
      <c r="P8" s="6">
        <v>733548</v>
      </c>
      <c r="Q8" s="6">
        <v>1077432.2000000002</v>
      </c>
      <c r="R8" s="6">
        <v>1077432.2</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17">
        <f t="shared" si="0"/>
        <v>1810980.2000000002</v>
      </c>
      <c r="AT8" s="17">
        <f t="shared" si="1"/>
        <v>1810980.2</v>
      </c>
    </row>
    <row r="9" spans="1:46" ht="76.5" x14ac:dyDescent="0.25">
      <c r="A9" s="8" t="s">
        <v>226</v>
      </c>
      <c r="B9" s="9" t="s">
        <v>281</v>
      </c>
      <c r="C9" s="10">
        <v>1471</v>
      </c>
      <c r="D9" s="10" t="s">
        <v>98</v>
      </c>
      <c r="E9" s="11" t="s">
        <v>12</v>
      </c>
      <c r="F9" s="12" t="s">
        <v>97</v>
      </c>
      <c r="G9" s="13" t="s">
        <v>13</v>
      </c>
      <c r="H9" s="13" t="s">
        <v>100</v>
      </c>
      <c r="I9" s="26" t="s">
        <v>57</v>
      </c>
      <c r="J9" s="14" t="s">
        <v>239</v>
      </c>
      <c r="K9" s="15">
        <v>38874</v>
      </c>
      <c r="L9" s="16">
        <v>39422</v>
      </c>
      <c r="M9" s="6">
        <v>0</v>
      </c>
      <c r="N9" s="6">
        <v>0</v>
      </c>
      <c r="O9" s="6">
        <v>346000</v>
      </c>
      <c r="P9" s="6">
        <v>346000</v>
      </c>
      <c r="Q9" s="6">
        <v>0</v>
      </c>
      <c r="R9" s="6">
        <v>0</v>
      </c>
      <c r="S9" s="6">
        <v>0</v>
      </c>
      <c r="T9" s="6">
        <v>0</v>
      </c>
      <c r="U9" s="6">
        <v>0</v>
      </c>
      <c r="V9" s="6">
        <v>0</v>
      </c>
      <c r="W9" s="6">
        <v>0</v>
      </c>
      <c r="X9" s="6">
        <v>0</v>
      </c>
      <c r="Y9" s="6">
        <v>0</v>
      </c>
      <c r="Z9" s="6">
        <v>0</v>
      </c>
      <c r="AA9" s="6">
        <v>0</v>
      </c>
      <c r="AB9" s="6">
        <v>0</v>
      </c>
      <c r="AC9" s="6">
        <v>0</v>
      </c>
      <c r="AD9" s="6">
        <v>0</v>
      </c>
      <c r="AE9" s="6">
        <v>0</v>
      </c>
      <c r="AF9" s="6">
        <v>0</v>
      </c>
      <c r="AG9" s="6">
        <v>0</v>
      </c>
      <c r="AH9" s="6">
        <v>0</v>
      </c>
      <c r="AI9" s="6">
        <v>0</v>
      </c>
      <c r="AJ9" s="6">
        <v>0</v>
      </c>
      <c r="AK9" s="6">
        <v>0</v>
      </c>
      <c r="AL9" s="6">
        <v>0</v>
      </c>
      <c r="AM9" s="6">
        <v>0</v>
      </c>
      <c r="AN9" s="6">
        <v>0</v>
      </c>
      <c r="AO9" s="6">
        <v>0</v>
      </c>
      <c r="AP9" s="6">
        <v>0</v>
      </c>
      <c r="AQ9" s="6">
        <v>0</v>
      </c>
      <c r="AR9" s="6">
        <v>0</v>
      </c>
      <c r="AS9" s="17">
        <f t="shared" si="0"/>
        <v>346000</v>
      </c>
      <c r="AT9" s="17">
        <f t="shared" si="1"/>
        <v>346000</v>
      </c>
    </row>
    <row r="10" spans="1:46" ht="63.75" x14ac:dyDescent="0.25">
      <c r="A10" s="8" t="s">
        <v>226</v>
      </c>
      <c r="B10" s="9" t="s">
        <v>280</v>
      </c>
      <c r="C10" s="10">
        <v>1321</v>
      </c>
      <c r="D10" s="10" t="s">
        <v>102</v>
      </c>
      <c r="E10" s="11" t="s">
        <v>14</v>
      </c>
      <c r="F10" s="12" t="s">
        <v>101</v>
      </c>
      <c r="G10" s="13" t="s">
        <v>15</v>
      </c>
      <c r="H10" s="13" t="s">
        <v>103</v>
      </c>
      <c r="I10" s="26" t="s">
        <v>58</v>
      </c>
      <c r="J10" s="14" t="s">
        <v>239</v>
      </c>
      <c r="K10" s="15">
        <v>38875</v>
      </c>
      <c r="L10" s="16">
        <v>39232</v>
      </c>
      <c r="M10" s="6">
        <v>0</v>
      </c>
      <c r="N10" s="6">
        <v>0</v>
      </c>
      <c r="O10" s="6">
        <v>54770</v>
      </c>
      <c r="P10" s="6">
        <v>54770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17">
        <f t="shared" si="0"/>
        <v>54770</v>
      </c>
      <c r="AT10" s="17">
        <f t="shared" si="1"/>
        <v>54770</v>
      </c>
    </row>
    <row r="11" spans="1:46" ht="38.25" x14ac:dyDescent="0.25">
      <c r="A11" s="8" t="s">
        <v>226</v>
      </c>
      <c r="B11" s="9" t="s">
        <v>279</v>
      </c>
      <c r="C11" s="10">
        <v>1321</v>
      </c>
      <c r="D11" s="10" t="s">
        <v>102</v>
      </c>
      <c r="E11" s="11" t="s">
        <v>14</v>
      </c>
      <c r="F11" s="12" t="s">
        <v>104</v>
      </c>
      <c r="G11" s="13" t="s">
        <v>16</v>
      </c>
      <c r="H11" s="13" t="s">
        <v>105</v>
      </c>
      <c r="I11" s="26" t="s">
        <v>59</v>
      </c>
      <c r="J11" s="14" t="s">
        <v>239</v>
      </c>
      <c r="K11" s="15">
        <v>38875</v>
      </c>
      <c r="L11" s="16">
        <v>39330</v>
      </c>
      <c r="M11" s="6">
        <v>0</v>
      </c>
      <c r="N11" s="6">
        <v>0</v>
      </c>
      <c r="O11" s="6">
        <v>308025</v>
      </c>
      <c r="P11" s="6">
        <v>308025</v>
      </c>
      <c r="Q11" s="6">
        <v>85575</v>
      </c>
      <c r="R11" s="6">
        <v>85575</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17">
        <f t="shared" si="0"/>
        <v>393600</v>
      </c>
      <c r="AT11" s="17">
        <f t="shared" si="1"/>
        <v>393600</v>
      </c>
    </row>
    <row r="12" spans="1:46" ht="51" x14ac:dyDescent="0.25">
      <c r="A12" s="8" t="s">
        <v>226</v>
      </c>
      <c r="B12" s="9" t="s">
        <v>278</v>
      </c>
      <c r="C12" s="10">
        <v>1501</v>
      </c>
      <c r="D12" s="10" t="s">
        <v>107</v>
      </c>
      <c r="E12" s="11" t="s">
        <v>17</v>
      </c>
      <c r="F12" s="12" t="s">
        <v>114</v>
      </c>
      <c r="G12" s="13" t="s">
        <v>18</v>
      </c>
      <c r="H12" s="13" t="s">
        <v>106</v>
      </c>
      <c r="I12" s="26" t="s">
        <v>60</v>
      </c>
      <c r="J12" s="14" t="s">
        <v>239</v>
      </c>
      <c r="K12" s="15">
        <v>38917</v>
      </c>
      <c r="L12" s="16">
        <v>39352</v>
      </c>
      <c r="M12" s="6">
        <v>0</v>
      </c>
      <c r="N12" s="6">
        <v>0</v>
      </c>
      <c r="O12" s="6">
        <v>993425.39999999991</v>
      </c>
      <c r="P12" s="6">
        <v>448729.05</v>
      </c>
      <c r="Q12" s="6">
        <v>0</v>
      </c>
      <c r="R12" s="6">
        <v>544696.35</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17">
        <f t="shared" si="0"/>
        <v>993425.39999999991</v>
      </c>
      <c r="AT12" s="17">
        <f t="shared" si="1"/>
        <v>993425.39999999991</v>
      </c>
    </row>
    <row r="13" spans="1:46" ht="102" x14ac:dyDescent="0.25">
      <c r="A13" s="8" t="s">
        <v>226</v>
      </c>
      <c r="B13" s="9" t="s">
        <v>277</v>
      </c>
      <c r="C13" s="10">
        <v>1261</v>
      </c>
      <c r="D13" s="10" t="s">
        <v>109</v>
      </c>
      <c r="E13" s="11" t="s">
        <v>19</v>
      </c>
      <c r="F13" s="12" t="s">
        <v>108</v>
      </c>
      <c r="G13" s="13" t="s">
        <v>20</v>
      </c>
      <c r="H13" s="13" t="s">
        <v>110</v>
      </c>
      <c r="I13" s="26" t="s">
        <v>61</v>
      </c>
      <c r="J13" s="14" t="s">
        <v>239</v>
      </c>
      <c r="K13" s="15">
        <v>39078</v>
      </c>
      <c r="L13" s="16">
        <v>40178</v>
      </c>
      <c r="M13" s="6">
        <v>0</v>
      </c>
      <c r="N13" s="6">
        <v>0</v>
      </c>
      <c r="O13" s="6">
        <v>0</v>
      </c>
      <c r="P13" s="6">
        <v>0</v>
      </c>
      <c r="Q13" s="6">
        <v>9542448.6799999997</v>
      </c>
      <c r="R13" s="6">
        <v>9542448.6799999997</v>
      </c>
      <c r="S13" s="6">
        <v>8066415.5600000005</v>
      </c>
      <c r="T13" s="6">
        <v>5275321.5600000005</v>
      </c>
      <c r="U13" s="6">
        <v>3463119.9</v>
      </c>
      <c r="V13" s="6">
        <v>6254213.9000000004</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17">
        <f t="shared" si="0"/>
        <v>21071984.140000001</v>
      </c>
      <c r="AT13" s="17">
        <f t="shared" si="1"/>
        <v>21071984.140000001</v>
      </c>
    </row>
    <row r="14" spans="1:46" ht="38.25" x14ac:dyDescent="0.25">
      <c r="A14" s="8" t="s">
        <v>226</v>
      </c>
      <c r="B14" s="9" t="s">
        <v>276</v>
      </c>
      <c r="C14" s="10">
        <v>1451</v>
      </c>
      <c r="D14" s="10" t="s">
        <v>132</v>
      </c>
      <c r="E14" s="11" t="s">
        <v>2</v>
      </c>
      <c r="F14" s="12" t="s">
        <v>173</v>
      </c>
      <c r="G14" s="13" t="s">
        <v>21</v>
      </c>
      <c r="H14" s="13" t="s">
        <v>172</v>
      </c>
      <c r="I14" s="26" t="s">
        <v>62</v>
      </c>
      <c r="J14" s="14" t="s">
        <v>239</v>
      </c>
      <c r="K14" s="15">
        <v>39114</v>
      </c>
      <c r="L14" s="16">
        <v>40266</v>
      </c>
      <c r="M14" s="6">
        <v>0</v>
      </c>
      <c r="N14" s="6">
        <v>0</v>
      </c>
      <c r="O14" s="6">
        <v>0</v>
      </c>
      <c r="P14" s="6">
        <v>0</v>
      </c>
      <c r="Q14" s="6">
        <v>1306312.4400000002</v>
      </c>
      <c r="R14" s="6">
        <v>1250144.6700000002</v>
      </c>
      <c r="S14" s="6">
        <v>1306167.7499999998</v>
      </c>
      <c r="T14" s="6">
        <v>1362335.5199999998</v>
      </c>
      <c r="U14" s="6">
        <v>1333606.1100000001</v>
      </c>
      <c r="V14" s="6">
        <v>1333606.1100000001</v>
      </c>
      <c r="W14" s="6">
        <v>266393.89</v>
      </c>
      <c r="X14" s="6">
        <v>227325.84</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17">
        <f t="shared" si="0"/>
        <v>4212480.1899999995</v>
      </c>
      <c r="AT14" s="17">
        <f t="shared" si="1"/>
        <v>4173412.1399999997</v>
      </c>
    </row>
    <row r="15" spans="1:46" ht="25.5" x14ac:dyDescent="0.25">
      <c r="A15" s="8" t="s">
        <v>226</v>
      </c>
      <c r="B15" s="9" t="s">
        <v>275</v>
      </c>
      <c r="C15" s="10">
        <v>1531</v>
      </c>
      <c r="D15" s="10" t="s">
        <v>135</v>
      </c>
      <c r="E15" s="11" t="s">
        <v>22</v>
      </c>
      <c r="F15" s="12" t="s">
        <v>115</v>
      </c>
      <c r="G15" s="13" t="s">
        <v>23</v>
      </c>
      <c r="H15" s="13" t="s">
        <v>174</v>
      </c>
      <c r="I15" s="26" t="s">
        <v>63</v>
      </c>
      <c r="J15" s="14" t="s">
        <v>239</v>
      </c>
      <c r="K15" s="15">
        <v>39136</v>
      </c>
      <c r="L15" s="16">
        <v>39752</v>
      </c>
      <c r="M15" s="6">
        <v>0</v>
      </c>
      <c r="N15" s="6">
        <v>0</v>
      </c>
      <c r="O15" s="6">
        <v>0</v>
      </c>
      <c r="P15" s="6">
        <v>0</v>
      </c>
      <c r="Q15" s="6">
        <v>1717000</v>
      </c>
      <c r="R15" s="6">
        <v>1717000</v>
      </c>
      <c r="S15" s="6">
        <v>1793532</v>
      </c>
      <c r="T15" s="6">
        <v>1793000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17">
        <f t="shared" si="0"/>
        <v>3510532</v>
      </c>
      <c r="AT15" s="17">
        <f t="shared" si="1"/>
        <v>3510000</v>
      </c>
    </row>
    <row r="16" spans="1:46" ht="38.25" x14ac:dyDescent="0.25">
      <c r="A16" s="8" t="s">
        <v>226</v>
      </c>
      <c r="B16" s="9" t="s">
        <v>272</v>
      </c>
      <c r="C16" s="10">
        <v>1531</v>
      </c>
      <c r="D16" s="10" t="s">
        <v>135</v>
      </c>
      <c r="E16" s="11" t="s">
        <v>22</v>
      </c>
      <c r="F16" s="12" t="s">
        <v>116</v>
      </c>
      <c r="G16" s="13" t="s">
        <v>24</v>
      </c>
      <c r="H16" s="13" t="s">
        <v>167</v>
      </c>
      <c r="I16" s="26" t="s">
        <v>64</v>
      </c>
      <c r="J16" s="14" t="s">
        <v>239</v>
      </c>
      <c r="K16" s="15">
        <v>39171</v>
      </c>
      <c r="L16" s="16">
        <v>39782</v>
      </c>
      <c r="M16" s="6">
        <v>0</v>
      </c>
      <c r="N16" s="6">
        <v>0</v>
      </c>
      <c r="O16" s="6">
        <v>0</v>
      </c>
      <c r="P16" s="6">
        <v>0</v>
      </c>
      <c r="Q16" s="6">
        <v>2973400</v>
      </c>
      <c r="R16" s="6">
        <v>3000000</v>
      </c>
      <c r="S16" s="6">
        <v>2715569</v>
      </c>
      <c r="T16" s="6">
        <v>2715569</v>
      </c>
      <c r="U16" s="6">
        <v>0</v>
      </c>
      <c r="V16" s="6">
        <v>0</v>
      </c>
      <c r="W16" s="6">
        <v>0</v>
      </c>
      <c r="X16" s="6">
        <v>0</v>
      </c>
      <c r="Y16" s="6">
        <v>0</v>
      </c>
      <c r="Z16" s="6">
        <v>0</v>
      </c>
      <c r="AA16" s="6">
        <v>0</v>
      </c>
      <c r="AB16" s="6">
        <v>0</v>
      </c>
      <c r="AC16" s="6">
        <v>0</v>
      </c>
      <c r="AD16" s="6">
        <v>0</v>
      </c>
      <c r="AE16" s="6">
        <v>0</v>
      </c>
      <c r="AF16" s="6">
        <v>0</v>
      </c>
      <c r="AG16" s="6">
        <v>0</v>
      </c>
      <c r="AH16" s="6">
        <v>0</v>
      </c>
      <c r="AI16" s="6">
        <v>0</v>
      </c>
      <c r="AJ16" s="6">
        <v>0</v>
      </c>
      <c r="AK16" s="6">
        <v>0</v>
      </c>
      <c r="AL16" s="6">
        <v>0</v>
      </c>
      <c r="AM16" s="6">
        <v>0</v>
      </c>
      <c r="AN16" s="6">
        <v>0</v>
      </c>
      <c r="AO16" s="6">
        <v>0</v>
      </c>
      <c r="AP16" s="6">
        <v>0</v>
      </c>
      <c r="AQ16" s="6">
        <v>0</v>
      </c>
      <c r="AR16" s="6">
        <v>0</v>
      </c>
      <c r="AS16" s="17">
        <f t="shared" si="0"/>
        <v>5688969</v>
      </c>
      <c r="AT16" s="17">
        <f t="shared" si="1"/>
        <v>5715569</v>
      </c>
    </row>
    <row r="17" spans="1:46" ht="51" x14ac:dyDescent="0.25">
      <c r="A17" s="8" t="s">
        <v>226</v>
      </c>
      <c r="B17" s="9" t="s">
        <v>271</v>
      </c>
      <c r="C17" s="10">
        <v>1481</v>
      </c>
      <c r="D17" s="10" t="s">
        <v>131</v>
      </c>
      <c r="E17" s="13" t="s">
        <v>0</v>
      </c>
      <c r="F17" s="18" t="s">
        <v>175</v>
      </c>
      <c r="G17" s="13" t="s">
        <v>25</v>
      </c>
      <c r="H17" s="13" t="s">
        <v>176</v>
      </c>
      <c r="I17" s="26" t="s">
        <v>65</v>
      </c>
      <c r="J17" s="14" t="s">
        <v>239</v>
      </c>
      <c r="K17" s="15">
        <v>39287</v>
      </c>
      <c r="L17" s="16">
        <v>39903</v>
      </c>
      <c r="M17" s="6">
        <v>0</v>
      </c>
      <c r="N17" s="6">
        <v>0</v>
      </c>
      <c r="O17" s="6">
        <v>0</v>
      </c>
      <c r="P17" s="6">
        <v>0</v>
      </c>
      <c r="Q17" s="6">
        <v>3662399.82</v>
      </c>
      <c r="R17" s="6">
        <v>1851087.44</v>
      </c>
      <c r="S17" s="6">
        <v>13617176.970000003</v>
      </c>
      <c r="T17" s="6">
        <v>6247075.1499999994</v>
      </c>
      <c r="U17" s="6">
        <v>0</v>
      </c>
      <c r="V17" s="6">
        <v>0</v>
      </c>
      <c r="W17" s="6">
        <v>0</v>
      </c>
      <c r="X17" s="6">
        <v>0</v>
      </c>
      <c r="Y17" s="6">
        <v>0</v>
      </c>
      <c r="Z17" s="6">
        <v>0</v>
      </c>
      <c r="AA17" s="6">
        <v>0</v>
      </c>
      <c r="AB17" s="6">
        <v>0</v>
      </c>
      <c r="AC17" s="6">
        <v>0</v>
      </c>
      <c r="AD17" s="6">
        <v>0</v>
      </c>
      <c r="AE17" s="6">
        <v>0</v>
      </c>
      <c r="AF17" s="6">
        <v>0</v>
      </c>
      <c r="AG17" s="6">
        <v>0</v>
      </c>
      <c r="AH17" s="6">
        <v>0</v>
      </c>
      <c r="AI17" s="6">
        <v>0</v>
      </c>
      <c r="AJ17" s="6">
        <v>0</v>
      </c>
      <c r="AK17" s="6">
        <v>0</v>
      </c>
      <c r="AL17" s="6">
        <v>0</v>
      </c>
      <c r="AM17" s="6">
        <v>0</v>
      </c>
      <c r="AN17" s="6">
        <v>0</v>
      </c>
      <c r="AO17" s="6">
        <v>0</v>
      </c>
      <c r="AP17" s="6">
        <v>0</v>
      </c>
      <c r="AQ17" s="6">
        <v>0</v>
      </c>
      <c r="AR17" s="6">
        <v>0</v>
      </c>
      <c r="AS17" s="17">
        <f t="shared" si="0"/>
        <v>17279576.790000003</v>
      </c>
      <c r="AT17" s="17">
        <f t="shared" si="1"/>
        <v>8098162.5899999999</v>
      </c>
    </row>
    <row r="18" spans="1:46" ht="38.25" x14ac:dyDescent="0.25">
      <c r="A18" s="8" t="s">
        <v>226</v>
      </c>
      <c r="B18" s="9" t="s">
        <v>270</v>
      </c>
      <c r="C18" s="10">
        <v>1491</v>
      </c>
      <c r="D18" s="10" t="s">
        <v>136</v>
      </c>
      <c r="E18" s="11" t="s">
        <v>26</v>
      </c>
      <c r="F18" s="12" t="s">
        <v>117</v>
      </c>
      <c r="G18" s="13" t="s">
        <v>27</v>
      </c>
      <c r="H18" s="13" t="s">
        <v>177</v>
      </c>
      <c r="I18" s="26" t="s">
        <v>66</v>
      </c>
      <c r="J18" s="14" t="s">
        <v>239</v>
      </c>
      <c r="K18" s="15">
        <v>39330</v>
      </c>
      <c r="L18" s="16">
        <v>42004</v>
      </c>
      <c r="M18" s="6">
        <v>0</v>
      </c>
      <c r="N18" s="6">
        <v>0</v>
      </c>
      <c r="O18" s="6">
        <v>0</v>
      </c>
      <c r="P18" s="6">
        <v>0</v>
      </c>
      <c r="Q18" s="6">
        <v>399824.4</v>
      </c>
      <c r="R18" s="6">
        <v>233230.9</v>
      </c>
      <c r="S18" s="6">
        <v>786010.3</v>
      </c>
      <c r="T18" s="6">
        <v>711311.75</v>
      </c>
      <c r="U18" s="6">
        <v>999998.3</v>
      </c>
      <c r="V18" s="6">
        <v>1241290.3500000001</v>
      </c>
      <c r="W18" s="6">
        <v>758541</v>
      </c>
      <c r="X18" s="6">
        <v>758541</v>
      </c>
      <c r="Y18" s="6">
        <v>834396</v>
      </c>
      <c r="Z18" s="6">
        <v>834396</v>
      </c>
      <c r="AA18" s="6">
        <v>834396</v>
      </c>
      <c r="AB18" s="6">
        <v>834396</v>
      </c>
      <c r="AC18" s="6">
        <v>834396</v>
      </c>
      <c r="AD18" s="6">
        <v>834396</v>
      </c>
      <c r="AE18" s="6">
        <v>834396.00359999959</v>
      </c>
      <c r="AF18" s="6">
        <v>834396.00359999959</v>
      </c>
      <c r="AG18" s="6">
        <v>0</v>
      </c>
      <c r="AH18" s="6">
        <v>0</v>
      </c>
      <c r="AI18" s="6">
        <v>0</v>
      </c>
      <c r="AJ18" s="6">
        <v>0</v>
      </c>
      <c r="AK18" s="6">
        <v>0</v>
      </c>
      <c r="AL18" s="6">
        <v>0</v>
      </c>
      <c r="AM18" s="6">
        <v>0</v>
      </c>
      <c r="AN18" s="6">
        <v>0</v>
      </c>
      <c r="AO18" s="6">
        <v>0</v>
      </c>
      <c r="AP18" s="6">
        <v>0</v>
      </c>
      <c r="AQ18" s="6">
        <v>0</v>
      </c>
      <c r="AR18" s="6">
        <v>0</v>
      </c>
      <c r="AS18" s="17">
        <f t="shared" si="0"/>
        <v>6281958.0035999995</v>
      </c>
      <c r="AT18" s="17">
        <f t="shared" si="1"/>
        <v>6281958.0035999995</v>
      </c>
    </row>
    <row r="19" spans="1:46" ht="127.5" x14ac:dyDescent="0.25">
      <c r="A19" s="8" t="s">
        <v>226</v>
      </c>
      <c r="B19" s="9" t="s">
        <v>269</v>
      </c>
      <c r="C19" s="10">
        <v>1501</v>
      </c>
      <c r="D19" s="10" t="s">
        <v>107</v>
      </c>
      <c r="E19" s="11" t="s">
        <v>17</v>
      </c>
      <c r="F19" s="12" t="s">
        <v>118</v>
      </c>
      <c r="G19" s="13" t="s">
        <v>28</v>
      </c>
      <c r="H19" s="13" t="s">
        <v>168</v>
      </c>
      <c r="I19" s="26" t="s">
        <v>67</v>
      </c>
      <c r="J19" s="14" t="s">
        <v>239</v>
      </c>
      <c r="K19" s="15">
        <v>39370</v>
      </c>
      <c r="L19" s="16">
        <v>40574</v>
      </c>
      <c r="M19" s="6">
        <v>0</v>
      </c>
      <c r="N19" s="6">
        <v>0</v>
      </c>
      <c r="O19" s="6">
        <v>0</v>
      </c>
      <c r="P19" s="6">
        <v>0</v>
      </c>
      <c r="Q19" s="6">
        <v>516533.89</v>
      </c>
      <c r="R19" s="6">
        <v>516533.89</v>
      </c>
      <c r="S19" s="6">
        <v>1855338.96</v>
      </c>
      <c r="T19" s="6">
        <v>1855338.96</v>
      </c>
      <c r="U19" s="6">
        <v>3542146.66</v>
      </c>
      <c r="V19" s="6">
        <v>3527380</v>
      </c>
      <c r="W19" s="6">
        <v>2402919.8499999996</v>
      </c>
      <c r="X19" s="6">
        <v>2360383.5499999998</v>
      </c>
      <c r="Y19" s="6">
        <v>928638.39</v>
      </c>
      <c r="Z19" s="6">
        <v>0</v>
      </c>
      <c r="AA19" s="6">
        <v>0</v>
      </c>
      <c r="AB19" s="6">
        <v>0</v>
      </c>
      <c r="AC19" s="6">
        <v>0</v>
      </c>
      <c r="AD19" s="6">
        <v>0</v>
      </c>
      <c r="AE19" s="6">
        <v>0</v>
      </c>
      <c r="AF19" s="6">
        <v>0</v>
      </c>
      <c r="AG19" s="6">
        <v>0</v>
      </c>
      <c r="AH19" s="6">
        <v>0</v>
      </c>
      <c r="AI19" s="6">
        <v>0</v>
      </c>
      <c r="AJ19" s="6">
        <v>0</v>
      </c>
      <c r="AK19" s="6">
        <v>0</v>
      </c>
      <c r="AL19" s="6">
        <v>0</v>
      </c>
      <c r="AM19" s="6">
        <v>0</v>
      </c>
      <c r="AN19" s="6">
        <v>0</v>
      </c>
      <c r="AO19" s="6">
        <v>0</v>
      </c>
      <c r="AP19" s="6">
        <v>0</v>
      </c>
      <c r="AQ19" s="6">
        <v>0</v>
      </c>
      <c r="AR19" s="6">
        <v>0</v>
      </c>
      <c r="AS19" s="17">
        <f t="shared" si="0"/>
        <v>9245577.75</v>
      </c>
      <c r="AT19" s="17">
        <f t="shared" si="1"/>
        <v>8259636.3999999994</v>
      </c>
    </row>
    <row r="20" spans="1:46" ht="51" x14ac:dyDescent="0.25">
      <c r="A20" s="8" t="s">
        <v>226</v>
      </c>
      <c r="B20" s="9" t="s">
        <v>274</v>
      </c>
      <c r="C20" s="10">
        <v>1271</v>
      </c>
      <c r="D20" s="10" t="s">
        <v>137</v>
      </c>
      <c r="E20" s="11" t="s">
        <v>30</v>
      </c>
      <c r="F20" s="12" t="s">
        <v>119</v>
      </c>
      <c r="G20" s="13" t="s">
        <v>31</v>
      </c>
      <c r="H20" s="14" t="s">
        <v>161</v>
      </c>
      <c r="I20" s="26" t="s">
        <v>68</v>
      </c>
      <c r="J20" s="14" t="s">
        <v>239</v>
      </c>
      <c r="K20" s="15">
        <v>39476</v>
      </c>
      <c r="L20" s="16">
        <v>43464</v>
      </c>
      <c r="M20" s="6">
        <v>0</v>
      </c>
      <c r="N20" s="6">
        <v>0</v>
      </c>
      <c r="O20" s="6">
        <v>0</v>
      </c>
      <c r="P20" s="6">
        <v>0</v>
      </c>
      <c r="Q20" s="6">
        <v>0</v>
      </c>
      <c r="R20" s="6">
        <v>0</v>
      </c>
      <c r="S20" s="6">
        <v>15660713.6</v>
      </c>
      <c r="T20" s="6">
        <v>12343271.799999999</v>
      </c>
      <c r="U20" s="6">
        <v>9845044.1899999995</v>
      </c>
      <c r="V20" s="6">
        <v>13033504.59</v>
      </c>
      <c r="W20" s="6">
        <v>15769760</v>
      </c>
      <c r="X20" s="6">
        <v>15769760</v>
      </c>
      <c r="Y20" s="6">
        <v>16806234.169999998</v>
      </c>
      <c r="Z20" s="6">
        <v>15971550.629999999</v>
      </c>
      <c r="AA20" s="6">
        <v>16806234</v>
      </c>
      <c r="AB20" s="6">
        <v>16806232</v>
      </c>
      <c r="AC20" s="6">
        <v>17280350.82</v>
      </c>
      <c r="AD20" s="6">
        <v>15875458.210000001</v>
      </c>
      <c r="AE20" s="6">
        <v>22582879.162438106</v>
      </c>
      <c r="AF20" s="6">
        <v>22582859.149999999</v>
      </c>
      <c r="AG20" s="6">
        <v>18257024.5</v>
      </c>
      <c r="AH20" s="6">
        <v>16737641.02</v>
      </c>
      <c r="AI20" s="6">
        <v>18299408.02</v>
      </c>
      <c r="AJ20" s="6">
        <v>18280082.670000002</v>
      </c>
      <c r="AK20" s="6">
        <v>18298315.210000001</v>
      </c>
      <c r="AL20" s="6">
        <v>13203484.02</v>
      </c>
      <c r="AM20" s="6">
        <v>18293837.149999999</v>
      </c>
      <c r="AN20" s="6">
        <v>20250000</v>
      </c>
      <c r="AO20" s="6">
        <v>0</v>
      </c>
      <c r="AP20" s="6">
        <v>0</v>
      </c>
      <c r="AQ20" s="6">
        <v>0</v>
      </c>
      <c r="AR20" s="6">
        <v>0</v>
      </c>
      <c r="AS20" s="17">
        <f t="shared" si="0"/>
        <v>187899800.82243812</v>
      </c>
      <c r="AT20" s="17">
        <f t="shared" si="1"/>
        <v>180853844.09</v>
      </c>
    </row>
    <row r="21" spans="1:46" ht="38.25" x14ac:dyDescent="0.25">
      <c r="A21" s="8" t="s">
        <v>226</v>
      </c>
      <c r="B21" s="9" t="s">
        <v>273</v>
      </c>
      <c r="C21" s="10">
        <v>2091</v>
      </c>
      <c r="D21" s="10" t="s">
        <v>138</v>
      </c>
      <c r="E21" s="11" t="s">
        <v>32</v>
      </c>
      <c r="F21" s="12" t="s">
        <v>120</v>
      </c>
      <c r="G21" s="13" t="s">
        <v>33</v>
      </c>
      <c r="H21" s="13" t="s">
        <v>166</v>
      </c>
      <c r="I21" s="26" t="s">
        <v>69</v>
      </c>
      <c r="J21" s="14" t="s">
        <v>239</v>
      </c>
      <c r="K21" s="15">
        <v>39604</v>
      </c>
      <c r="L21" s="16">
        <v>41305</v>
      </c>
      <c r="M21" s="6">
        <v>0</v>
      </c>
      <c r="N21" s="6">
        <v>0</v>
      </c>
      <c r="O21" s="6">
        <v>0</v>
      </c>
      <c r="P21" s="6">
        <v>0</v>
      </c>
      <c r="Q21" s="6">
        <v>0</v>
      </c>
      <c r="R21" s="6">
        <v>0</v>
      </c>
      <c r="S21" s="6">
        <v>499253.92</v>
      </c>
      <c r="T21" s="6">
        <v>266577.15999999997</v>
      </c>
      <c r="U21" s="6">
        <v>1136315.3799999999</v>
      </c>
      <c r="V21" s="6">
        <v>1368992.1400000001</v>
      </c>
      <c r="W21" s="6">
        <v>1232907.17</v>
      </c>
      <c r="X21" s="6">
        <v>1232907.17</v>
      </c>
      <c r="Y21" s="6">
        <v>1299970.08</v>
      </c>
      <c r="Z21" s="6">
        <v>1117289.0900000001</v>
      </c>
      <c r="AA21" s="6">
        <v>1272745.05</v>
      </c>
      <c r="AB21" s="6">
        <v>1207284.68</v>
      </c>
      <c r="AC21" s="6">
        <v>0</v>
      </c>
      <c r="AD21" s="6">
        <v>0</v>
      </c>
      <c r="AE21" s="6">
        <v>0</v>
      </c>
      <c r="AF21" s="6">
        <v>0</v>
      </c>
      <c r="AG21" s="6">
        <v>0</v>
      </c>
      <c r="AH21" s="6">
        <v>0</v>
      </c>
      <c r="AI21" s="6">
        <v>0</v>
      </c>
      <c r="AJ21" s="6">
        <v>0</v>
      </c>
      <c r="AK21" s="6">
        <v>0</v>
      </c>
      <c r="AL21" s="6">
        <v>0</v>
      </c>
      <c r="AM21" s="6">
        <v>0</v>
      </c>
      <c r="AN21" s="6">
        <v>0</v>
      </c>
      <c r="AO21" s="6">
        <v>0</v>
      </c>
      <c r="AP21" s="6">
        <v>0</v>
      </c>
      <c r="AQ21" s="6">
        <v>0</v>
      </c>
      <c r="AR21" s="6">
        <v>0</v>
      </c>
      <c r="AS21" s="17">
        <f t="shared" si="0"/>
        <v>5441191.5999999996</v>
      </c>
      <c r="AT21" s="17">
        <f t="shared" si="1"/>
        <v>5193050.2399999993</v>
      </c>
    </row>
    <row r="22" spans="1:46" ht="51" x14ac:dyDescent="0.25">
      <c r="A22" s="8" t="s">
        <v>226</v>
      </c>
      <c r="B22" s="9" t="s">
        <v>268</v>
      </c>
      <c r="C22" s="10">
        <v>1481</v>
      </c>
      <c r="D22" s="10" t="s">
        <v>131</v>
      </c>
      <c r="E22" s="11" t="s">
        <v>0</v>
      </c>
      <c r="F22" s="12" t="s">
        <v>121</v>
      </c>
      <c r="G22" s="13" t="s">
        <v>34</v>
      </c>
      <c r="H22" s="13" t="s">
        <v>179</v>
      </c>
      <c r="I22" s="26" t="s">
        <v>70</v>
      </c>
      <c r="J22" s="14" t="s">
        <v>239</v>
      </c>
      <c r="K22" s="15">
        <v>39605</v>
      </c>
      <c r="L22" s="16">
        <v>40178</v>
      </c>
      <c r="M22" s="6">
        <v>0</v>
      </c>
      <c r="N22" s="6">
        <v>0</v>
      </c>
      <c r="O22" s="6">
        <v>0</v>
      </c>
      <c r="P22" s="6">
        <v>0</v>
      </c>
      <c r="Q22" s="6">
        <v>0</v>
      </c>
      <c r="R22" s="6">
        <v>0</v>
      </c>
      <c r="S22" s="6">
        <v>4922288.5</v>
      </c>
      <c r="T22" s="6">
        <v>4341660.01</v>
      </c>
      <c r="U22" s="6">
        <v>17207554.34</v>
      </c>
      <c r="V22" s="6">
        <v>10752223.890000001</v>
      </c>
      <c r="W22" s="6">
        <v>0</v>
      </c>
      <c r="X22" s="6">
        <v>0</v>
      </c>
      <c r="Y22" s="6">
        <v>0</v>
      </c>
      <c r="Z22" s="6">
        <v>0</v>
      </c>
      <c r="AA22" s="6">
        <v>0</v>
      </c>
      <c r="AB22" s="6">
        <v>0</v>
      </c>
      <c r="AC22" s="6">
        <v>0</v>
      </c>
      <c r="AD22" s="6">
        <v>0</v>
      </c>
      <c r="AE22" s="6">
        <v>0</v>
      </c>
      <c r="AF22" s="6">
        <v>0</v>
      </c>
      <c r="AG22" s="6">
        <v>0</v>
      </c>
      <c r="AH22" s="6">
        <v>0</v>
      </c>
      <c r="AI22" s="6">
        <v>0</v>
      </c>
      <c r="AJ22" s="6">
        <v>0</v>
      </c>
      <c r="AK22" s="6">
        <v>0</v>
      </c>
      <c r="AL22" s="6">
        <v>0</v>
      </c>
      <c r="AM22" s="6">
        <v>0</v>
      </c>
      <c r="AN22" s="6">
        <v>0</v>
      </c>
      <c r="AO22" s="6">
        <v>0</v>
      </c>
      <c r="AP22" s="6">
        <v>0</v>
      </c>
      <c r="AQ22" s="6">
        <v>0</v>
      </c>
      <c r="AR22" s="6">
        <v>0</v>
      </c>
      <c r="AS22" s="17">
        <f t="shared" si="0"/>
        <v>22129842.84</v>
      </c>
      <c r="AT22" s="17">
        <f t="shared" si="1"/>
        <v>15093883.9</v>
      </c>
    </row>
    <row r="23" spans="1:46" ht="63.75" x14ac:dyDescent="0.25">
      <c r="A23" s="8" t="s">
        <v>226</v>
      </c>
      <c r="B23" s="9" t="s">
        <v>266</v>
      </c>
      <c r="C23" s="10">
        <v>2091</v>
      </c>
      <c r="D23" s="10" t="s">
        <v>138</v>
      </c>
      <c r="E23" s="11" t="s">
        <v>32</v>
      </c>
      <c r="F23" s="12" t="s">
        <v>122</v>
      </c>
      <c r="G23" s="13" t="s">
        <v>35</v>
      </c>
      <c r="H23" s="13" t="s">
        <v>164</v>
      </c>
      <c r="I23" s="26" t="s">
        <v>71</v>
      </c>
      <c r="J23" s="14" t="s">
        <v>239</v>
      </c>
      <c r="K23" s="15">
        <v>39666</v>
      </c>
      <c r="L23" s="16">
        <v>42369</v>
      </c>
      <c r="M23" s="6">
        <v>0</v>
      </c>
      <c r="N23" s="6">
        <v>0</v>
      </c>
      <c r="O23" s="6">
        <v>0</v>
      </c>
      <c r="P23" s="6">
        <v>0</v>
      </c>
      <c r="Q23" s="6">
        <v>0</v>
      </c>
      <c r="R23" s="6">
        <v>0</v>
      </c>
      <c r="S23" s="6">
        <v>1192350</v>
      </c>
      <c r="T23" s="6">
        <v>1117332</v>
      </c>
      <c r="U23" s="6">
        <v>3065287.94</v>
      </c>
      <c r="V23" s="6">
        <v>3065287.94</v>
      </c>
      <c r="W23" s="6">
        <v>3822024.8099999996</v>
      </c>
      <c r="X23" s="6">
        <v>2890932.51</v>
      </c>
      <c r="Y23" s="6">
        <v>3975162</v>
      </c>
      <c r="Z23" s="6">
        <v>3805380.6</v>
      </c>
      <c r="AA23" s="6">
        <v>5190178.7</v>
      </c>
      <c r="AB23" s="6">
        <v>4930505.9399999995</v>
      </c>
      <c r="AC23" s="6">
        <v>4403872.1100000003</v>
      </c>
      <c r="AD23" s="6">
        <v>3904962.0599999996</v>
      </c>
      <c r="AE23" s="6">
        <v>3974069.91</v>
      </c>
      <c r="AF23" s="6">
        <v>3902263.9000000004</v>
      </c>
      <c r="AG23" s="6">
        <v>1123846.82</v>
      </c>
      <c r="AH23" s="6">
        <v>697108.31</v>
      </c>
      <c r="AI23" s="6">
        <v>0</v>
      </c>
      <c r="AJ23" s="6">
        <v>0</v>
      </c>
      <c r="AK23" s="6">
        <v>0</v>
      </c>
      <c r="AL23" s="6">
        <v>0</v>
      </c>
      <c r="AM23" s="6">
        <v>0</v>
      </c>
      <c r="AN23" s="6">
        <v>0</v>
      </c>
      <c r="AO23" s="6">
        <v>0</v>
      </c>
      <c r="AP23" s="6">
        <v>0</v>
      </c>
      <c r="AQ23" s="6">
        <v>0</v>
      </c>
      <c r="AR23" s="6">
        <v>0</v>
      </c>
      <c r="AS23" s="17">
        <f t="shared" si="0"/>
        <v>26746792.289999999</v>
      </c>
      <c r="AT23" s="17">
        <f t="shared" si="1"/>
        <v>24313773.259999994</v>
      </c>
    </row>
    <row r="24" spans="1:46" ht="38.25" x14ac:dyDescent="0.25">
      <c r="A24" s="8" t="s">
        <v>226</v>
      </c>
      <c r="B24" s="9" t="s">
        <v>267</v>
      </c>
      <c r="C24" s="10">
        <v>1261</v>
      </c>
      <c r="D24" s="10" t="s">
        <v>109</v>
      </c>
      <c r="E24" s="11" t="s">
        <v>19</v>
      </c>
      <c r="F24" s="12" t="s">
        <v>94</v>
      </c>
      <c r="G24" s="13" t="s">
        <v>10</v>
      </c>
      <c r="H24" s="13" t="s">
        <v>95</v>
      </c>
      <c r="I24" s="26" t="s">
        <v>72</v>
      </c>
      <c r="J24" s="14" t="s">
        <v>239</v>
      </c>
      <c r="K24" s="15">
        <v>39737</v>
      </c>
      <c r="L24" s="16">
        <v>42369</v>
      </c>
      <c r="M24" s="6">
        <v>0</v>
      </c>
      <c r="N24" s="6">
        <v>0</v>
      </c>
      <c r="O24" s="6">
        <v>0</v>
      </c>
      <c r="P24" s="6">
        <v>0</v>
      </c>
      <c r="Q24" s="6">
        <v>0</v>
      </c>
      <c r="R24" s="6">
        <v>0</v>
      </c>
      <c r="S24" s="6">
        <v>314914.23</v>
      </c>
      <c r="T24" s="6">
        <v>314914.23</v>
      </c>
      <c r="U24" s="6">
        <v>2891380.2</v>
      </c>
      <c r="V24" s="6">
        <v>2398001.0499999998</v>
      </c>
      <c r="W24" s="6">
        <v>7220000</v>
      </c>
      <c r="X24" s="6">
        <v>5294311.8900000006</v>
      </c>
      <c r="Y24" s="6">
        <v>8130000</v>
      </c>
      <c r="Z24" s="6">
        <v>7229999.54</v>
      </c>
      <c r="AA24" s="6">
        <v>8126000</v>
      </c>
      <c r="AB24" s="6">
        <v>7018288.2000000002</v>
      </c>
      <c r="AC24" s="6">
        <v>8059246.7200000007</v>
      </c>
      <c r="AD24" s="6">
        <v>6534923.75</v>
      </c>
      <c r="AE24" s="6">
        <v>8200000</v>
      </c>
      <c r="AF24" s="6">
        <v>8200000</v>
      </c>
      <c r="AG24" s="6">
        <v>7699999.9900000002</v>
      </c>
      <c r="AH24" s="6">
        <v>8834374.4900000002</v>
      </c>
      <c r="AI24" s="6">
        <v>0</v>
      </c>
      <c r="AJ24" s="6">
        <v>0</v>
      </c>
      <c r="AK24" s="6">
        <v>0</v>
      </c>
      <c r="AL24" s="6">
        <v>0</v>
      </c>
      <c r="AM24" s="6">
        <v>0</v>
      </c>
      <c r="AN24" s="6">
        <v>0</v>
      </c>
      <c r="AO24" s="6">
        <v>0</v>
      </c>
      <c r="AP24" s="6">
        <v>0</v>
      </c>
      <c r="AQ24" s="6">
        <v>0</v>
      </c>
      <c r="AR24" s="6">
        <v>0</v>
      </c>
      <c r="AS24" s="17">
        <f t="shared" si="0"/>
        <v>50641541.140000001</v>
      </c>
      <c r="AT24" s="17">
        <f t="shared" si="1"/>
        <v>45824813.149999999</v>
      </c>
    </row>
    <row r="25" spans="1:46" ht="63.75" x14ac:dyDescent="0.25">
      <c r="A25" s="8" t="s">
        <v>226</v>
      </c>
      <c r="B25" s="9" t="s">
        <v>264</v>
      </c>
      <c r="C25" s="10">
        <v>1451</v>
      </c>
      <c r="D25" s="10" t="s">
        <v>132</v>
      </c>
      <c r="E25" s="11" t="s">
        <v>2</v>
      </c>
      <c r="F25" s="12" t="s">
        <v>170</v>
      </c>
      <c r="G25" s="13" t="s">
        <v>36</v>
      </c>
      <c r="H25" s="13" t="s">
        <v>169</v>
      </c>
      <c r="I25" s="26" t="s">
        <v>73</v>
      </c>
      <c r="J25" s="14" t="s">
        <v>239</v>
      </c>
      <c r="K25" s="15">
        <v>39891</v>
      </c>
      <c r="L25" s="16">
        <v>42004</v>
      </c>
      <c r="M25" s="6">
        <v>0</v>
      </c>
      <c r="N25" s="6">
        <v>0</v>
      </c>
      <c r="O25" s="6">
        <v>0</v>
      </c>
      <c r="P25" s="6">
        <v>0</v>
      </c>
      <c r="Q25" s="6">
        <v>0</v>
      </c>
      <c r="R25" s="6">
        <v>0</v>
      </c>
      <c r="S25" s="6">
        <v>0</v>
      </c>
      <c r="T25" s="6">
        <v>0</v>
      </c>
      <c r="U25" s="6">
        <v>2044177</v>
      </c>
      <c r="V25" s="6">
        <v>1868176.59</v>
      </c>
      <c r="W25" s="6">
        <v>1681085</v>
      </c>
      <c r="X25" s="6">
        <v>1681085</v>
      </c>
      <c r="Y25" s="6">
        <v>950000</v>
      </c>
      <c r="Z25" s="6">
        <v>845000</v>
      </c>
      <c r="AA25" s="6">
        <v>1348331.3199999998</v>
      </c>
      <c r="AB25" s="6">
        <v>1574088.2199999997</v>
      </c>
      <c r="AC25" s="6">
        <v>1461692.11</v>
      </c>
      <c r="AD25" s="6">
        <v>1235935.2</v>
      </c>
      <c r="AE25" s="6">
        <v>1840664.78</v>
      </c>
      <c r="AF25" s="6">
        <v>1716145.68</v>
      </c>
      <c r="AG25" s="6">
        <v>0</v>
      </c>
      <c r="AH25" s="6">
        <v>0</v>
      </c>
      <c r="AI25" s="6">
        <v>0</v>
      </c>
      <c r="AJ25" s="6">
        <v>0</v>
      </c>
      <c r="AK25" s="6">
        <v>0</v>
      </c>
      <c r="AL25" s="6">
        <v>0</v>
      </c>
      <c r="AM25" s="6">
        <v>0</v>
      </c>
      <c r="AN25" s="6">
        <v>0</v>
      </c>
      <c r="AO25" s="6">
        <v>0</v>
      </c>
      <c r="AP25" s="6">
        <v>0</v>
      </c>
      <c r="AQ25" s="6">
        <v>0</v>
      </c>
      <c r="AR25" s="6">
        <v>0</v>
      </c>
      <c r="AS25" s="17">
        <f t="shared" si="0"/>
        <v>9325950.2100000009</v>
      </c>
      <c r="AT25" s="17">
        <f t="shared" si="1"/>
        <v>8920430.6899999995</v>
      </c>
    </row>
    <row r="26" spans="1:46" ht="38.25" x14ac:dyDescent="0.25">
      <c r="A26" s="8" t="s">
        <v>226</v>
      </c>
      <c r="B26" s="9" t="s">
        <v>263</v>
      </c>
      <c r="C26" s="10">
        <v>1531</v>
      </c>
      <c r="D26" s="10" t="s">
        <v>135</v>
      </c>
      <c r="E26" s="11" t="s">
        <v>22</v>
      </c>
      <c r="F26" s="12" t="s">
        <v>123</v>
      </c>
      <c r="G26" s="13" t="s">
        <v>24</v>
      </c>
      <c r="H26" s="13" t="s">
        <v>167</v>
      </c>
      <c r="I26" s="26" t="s">
        <v>74</v>
      </c>
      <c r="J26" s="14" t="s">
        <v>239</v>
      </c>
      <c r="K26" s="15">
        <v>39890</v>
      </c>
      <c r="L26" s="16">
        <v>40543</v>
      </c>
      <c r="M26" s="6">
        <v>0</v>
      </c>
      <c r="N26" s="6">
        <v>0</v>
      </c>
      <c r="O26" s="6">
        <v>0</v>
      </c>
      <c r="P26" s="6">
        <v>0</v>
      </c>
      <c r="Q26" s="6">
        <v>0</v>
      </c>
      <c r="R26" s="6">
        <v>0</v>
      </c>
      <c r="S26" s="6">
        <v>0</v>
      </c>
      <c r="T26" s="6">
        <v>0</v>
      </c>
      <c r="U26" s="6">
        <v>3640626.0100000007</v>
      </c>
      <c r="V26" s="6">
        <v>3640626.0100000007</v>
      </c>
      <c r="W26" s="6">
        <v>3900500</v>
      </c>
      <c r="X26" s="6">
        <v>3900500</v>
      </c>
      <c r="Y26" s="6">
        <v>0</v>
      </c>
      <c r="Z26" s="6">
        <v>0</v>
      </c>
      <c r="AA26" s="6">
        <v>0</v>
      </c>
      <c r="AB26" s="6">
        <v>0</v>
      </c>
      <c r="AC26" s="6">
        <v>0</v>
      </c>
      <c r="AD26" s="6">
        <v>0</v>
      </c>
      <c r="AE26" s="6">
        <v>0</v>
      </c>
      <c r="AF26" s="6">
        <v>0</v>
      </c>
      <c r="AG26" s="6">
        <v>0</v>
      </c>
      <c r="AH26" s="6">
        <v>0</v>
      </c>
      <c r="AI26" s="6">
        <v>0</v>
      </c>
      <c r="AJ26" s="6">
        <v>0</v>
      </c>
      <c r="AK26" s="6">
        <v>0</v>
      </c>
      <c r="AL26" s="6">
        <v>0</v>
      </c>
      <c r="AM26" s="6">
        <v>0</v>
      </c>
      <c r="AN26" s="6">
        <v>0</v>
      </c>
      <c r="AO26" s="6">
        <v>0</v>
      </c>
      <c r="AP26" s="6">
        <v>0</v>
      </c>
      <c r="AQ26" s="6">
        <v>0</v>
      </c>
      <c r="AR26" s="6">
        <v>0</v>
      </c>
      <c r="AS26" s="17">
        <f t="shared" si="0"/>
        <v>7541126.0100000007</v>
      </c>
      <c r="AT26" s="17">
        <f t="shared" si="1"/>
        <v>7541126.0100000007</v>
      </c>
    </row>
    <row r="27" spans="1:46" ht="38.25" x14ac:dyDescent="0.25">
      <c r="A27" s="8" t="s">
        <v>226</v>
      </c>
      <c r="B27" s="9" t="s">
        <v>262</v>
      </c>
      <c r="C27" s="10">
        <v>1531</v>
      </c>
      <c r="D27" s="10" t="s">
        <v>135</v>
      </c>
      <c r="E27" s="11" t="s">
        <v>22</v>
      </c>
      <c r="F27" s="12" t="s">
        <v>124</v>
      </c>
      <c r="G27" s="13" t="s">
        <v>37</v>
      </c>
      <c r="H27" s="13" t="s">
        <v>178</v>
      </c>
      <c r="I27" s="26" t="s">
        <v>183</v>
      </c>
      <c r="J27" s="14" t="s">
        <v>239</v>
      </c>
      <c r="K27" s="15">
        <v>39909</v>
      </c>
      <c r="L27" s="16">
        <v>40543</v>
      </c>
      <c r="M27" s="6">
        <v>0</v>
      </c>
      <c r="N27" s="6">
        <v>0</v>
      </c>
      <c r="O27" s="6">
        <v>0</v>
      </c>
      <c r="P27" s="6">
        <v>0</v>
      </c>
      <c r="Q27" s="6">
        <v>0</v>
      </c>
      <c r="R27" s="6">
        <v>0</v>
      </c>
      <c r="S27" s="6">
        <v>0</v>
      </c>
      <c r="T27" s="6">
        <v>0</v>
      </c>
      <c r="U27" s="6">
        <v>2031068.72</v>
      </c>
      <c r="V27" s="6">
        <v>2003199.68</v>
      </c>
      <c r="W27" s="6">
        <v>2389000</v>
      </c>
      <c r="X27" s="6">
        <v>1571809.18</v>
      </c>
      <c r="Y27" s="6">
        <v>0</v>
      </c>
      <c r="Z27" s="6">
        <v>0</v>
      </c>
      <c r="AA27" s="6">
        <v>0</v>
      </c>
      <c r="AB27" s="6">
        <v>0</v>
      </c>
      <c r="AC27" s="6">
        <v>0</v>
      </c>
      <c r="AD27" s="6">
        <v>0</v>
      </c>
      <c r="AE27" s="6">
        <v>0</v>
      </c>
      <c r="AF27" s="6">
        <v>0</v>
      </c>
      <c r="AG27" s="6">
        <v>0</v>
      </c>
      <c r="AH27" s="6">
        <v>0</v>
      </c>
      <c r="AI27" s="6">
        <v>0</v>
      </c>
      <c r="AJ27" s="6">
        <v>0</v>
      </c>
      <c r="AK27" s="6">
        <v>0</v>
      </c>
      <c r="AL27" s="6">
        <v>0</v>
      </c>
      <c r="AM27" s="6">
        <v>0</v>
      </c>
      <c r="AN27" s="6">
        <v>0</v>
      </c>
      <c r="AO27" s="6">
        <v>0</v>
      </c>
      <c r="AP27" s="6">
        <v>0</v>
      </c>
      <c r="AQ27" s="6">
        <v>0</v>
      </c>
      <c r="AR27" s="6">
        <v>0</v>
      </c>
      <c r="AS27" s="17">
        <f t="shared" si="0"/>
        <v>4420068.72</v>
      </c>
      <c r="AT27" s="17">
        <f t="shared" si="1"/>
        <v>3575008.86</v>
      </c>
    </row>
    <row r="28" spans="1:46" ht="38.25" x14ac:dyDescent="0.25">
      <c r="A28" s="8" t="s">
        <v>226</v>
      </c>
      <c r="B28" s="9" t="s">
        <v>261</v>
      </c>
      <c r="C28" s="10">
        <v>1481</v>
      </c>
      <c r="D28" s="10" t="s">
        <v>131</v>
      </c>
      <c r="E28" s="11" t="s">
        <v>0</v>
      </c>
      <c r="F28" s="12" t="s">
        <v>118</v>
      </c>
      <c r="G28" s="13" t="s">
        <v>28</v>
      </c>
      <c r="H28" s="13" t="s">
        <v>168</v>
      </c>
      <c r="I28" s="26" t="s">
        <v>75</v>
      </c>
      <c r="J28" s="14" t="s">
        <v>239</v>
      </c>
      <c r="K28" s="15">
        <v>39994</v>
      </c>
      <c r="L28" s="16">
        <v>40663</v>
      </c>
      <c r="M28" s="6">
        <v>0</v>
      </c>
      <c r="N28" s="6">
        <v>0</v>
      </c>
      <c r="O28" s="6">
        <v>0</v>
      </c>
      <c r="P28" s="6">
        <v>0</v>
      </c>
      <c r="Q28" s="6">
        <v>0</v>
      </c>
      <c r="R28" s="6">
        <v>0</v>
      </c>
      <c r="S28" s="6">
        <v>0</v>
      </c>
      <c r="T28" s="6">
        <v>0</v>
      </c>
      <c r="U28" s="6">
        <v>30029756</v>
      </c>
      <c r="V28" s="6">
        <v>9241800</v>
      </c>
      <c r="W28" s="6">
        <v>38741141.969999999</v>
      </c>
      <c r="X28" s="6">
        <v>34736540.840000004</v>
      </c>
      <c r="Y28" s="6">
        <v>14952208.649999999</v>
      </c>
      <c r="Z28" s="6">
        <v>2438494.7000000002</v>
      </c>
      <c r="AA28" s="6">
        <v>0</v>
      </c>
      <c r="AB28" s="6">
        <v>0</v>
      </c>
      <c r="AC28" s="6">
        <v>0</v>
      </c>
      <c r="AD28" s="6">
        <v>0</v>
      </c>
      <c r="AE28" s="6">
        <v>0</v>
      </c>
      <c r="AF28" s="6">
        <v>0</v>
      </c>
      <c r="AG28" s="6">
        <v>0</v>
      </c>
      <c r="AH28" s="6">
        <v>0</v>
      </c>
      <c r="AI28" s="6">
        <v>0</v>
      </c>
      <c r="AJ28" s="6">
        <v>0</v>
      </c>
      <c r="AK28" s="6">
        <v>0</v>
      </c>
      <c r="AL28" s="6">
        <v>0</v>
      </c>
      <c r="AM28" s="6">
        <v>0</v>
      </c>
      <c r="AN28" s="6">
        <v>0</v>
      </c>
      <c r="AO28" s="6">
        <v>0</v>
      </c>
      <c r="AP28" s="6">
        <v>0</v>
      </c>
      <c r="AQ28" s="6">
        <v>0</v>
      </c>
      <c r="AR28" s="6">
        <v>0</v>
      </c>
      <c r="AS28" s="17">
        <f t="shared" si="0"/>
        <v>83723106.620000005</v>
      </c>
      <c r="AT28" s="17">
        <f t="shared" si="1"/>
        <v>46416835.540000007</v>
      </c>
    </row>
    <row r="29" spans="1:46" ht="63.75" x14ac:dyDescent="0.25">
      <c r="A29" s="8" t="s">
        <v>226</v>
      </c>
      <c r="B29" s="9" t="s">
        <v>259</v>
      </c>
      <c r="C29" s="10">
        <v>2091</v>
      </c>
      <c r="D29" s="10" t="s">
        <v>138</v>
      </c>
      <c r="E29" s="11" t="s">
        <v>32</v>
      </c>
      <c r="F29" s="12" t="s">
        <v>120</v>
      </c>
      <c r="G29" s="13" t="s">
        <v>33</v>
      </c>
      <c r="H29" s="13" t="s">
        <v>166</v>
      </c>
      <c r="I29" s="26" t="s">
        <v>76</v>
      </c>
      <c r="J29" s="14" t="s">
        <v>239</v>
      </c>
      <c r="K29" s="15">
        <v>40347</v>
      </c>
      <c r="L29" s="16">
        <v>40908</v>
      </c>
      <c r="M29" s="6">
        <v>0</v>
      </c>
      <c r="N29" s="6">
        <v>0</v>
      </c>
      <c r="O29" s="6">
        <v>0</v>
      </c>
      <c r="P29" s="6">
        <v>0</v>
      </c>
      <c r="Q29" s="6">
        <v>0</v>
      </c>
      <c r="R29" s="6">
        <v>0</v>
      </c>
      <c r="S29" s="6">
        <v>0</v>
      </c>
      <c r="T29" s="6">
        <v>0</v>
      </c>
      <c r="U29" s="6">
        <v>0</v>
      </c>
      <c r="V29" s="6">
        <v>0</v>
      </c>
      <c r="W29" s="6">
        <v>120000</v>
      </c>
      <c r="X29" s="6">
        <v>120000</v>
      </c>
      <c r="Y29" s="6">
        <v>268800</v>
      </c>
      <c r="Z29" s="6">
        <v>134400</v>
      </c>
      <c r="AA29" s="6">
        <v>0</v>
      </c>
      <c r="AB29" s="6">
        <v>0</v>
      </c>
      <c r="AC29" s="6">
        <v>0</v>
      </c>
      <c r="AD29" s="6">
        <v>0</v>
      </c>
      <c r="AE29" s="6">
        <v>0</v>
      </c>
      <c r="AF29" s="6">
        <v>0</v>
      </c>
      <c r="AG29" s="6">
        <v>0</v>
      </c>
      <c r="AH29" s="6">
        <v>0</v>
      </c>
      <c r="AI29" s="6">
        <v>0</v>
      </c>
      <c r="AJ29" s="6">
        <v>0</v>
      </c>
      <c r="AK29" s="6">
        <v>0</v>
      </c>
      <c r="AL29" s="6">
        <v>0</v>
      </c>
      <c r="AM29" s="6">
        <v>0</v>
      </c>
      <c r="AN29" s="6">
        <v>0</v>
      </c>
      <c r="AO29" s="6">
        <v>0</v>
      </c>
      <c r="AP29" s="6">
        <v>0</v>
      </c>
      <c r="AQ29" s="6">
        <v>0</v>
      </c>
      <c r="AR29" s="6">
        <v>0</v>
      </c>
      <c r="AS29" s="17">
        <f t="shared" si="0"/>
        <v>388800</v>
      </c>
      <c r="AT29" s="17">
        <f t="shared" si="1"/>
        <v>254400</v>
      </c>
    </row>
    <row r="30" spans="1:46" ht="63.75" x14ac:dyDescent="0.25">
      <c r="A30" s="8" t="s">
        <v>226</v>
      </c>
      <c r="B30" s="9" t="s">
        <v>260</v>
      </c>
      <c r="C30" s="10">
        <v>1531</v>
      </c>
      <c r="D30" s="10" t="s">
        <v>139</v>
      </c>
      <c r="E30" s="11" t="s">
        <v>22</v>
      </c>
      <c r="F30" s="12" t="s">
        <v>123</v>
      </c>
      <c r="G30" s="13" t="s">
        <v>24</v>
      </c>
      <c r="H30" s="13" t="s">
        <v>167</v>
      </c>
      <c r="I30" s="26" t="s">
        <v>77</v>
      </c>
      <c r="J30" s="14" t="s">
        <v>239</v>
      </c>
      <c r="K30" s="15">
        <v>40541</v>
      </c>
      <c r="L30" s="16">
        <v>41274</v>
      </c>
      <c r="M30" s="6">
        <v>0</v>
      </c>
      <c r="N30" s="6">
        <v>0</v>
      </c>
      <c r="O30" s="6">
        <v>0</v>
      </c>
      <c r="P30" s="6">
        <v>0</v>
      </c>
      <c r="Q30" s="6">
        <v>0</v>
      </c>
      <c r="R30" s="6">
        <v>0</v>
      </c>
      <c r="S30" s="6">
        <v>0</v>
      </c>
      <c r="T30" s="6">
        <v>0</v>
      </c>
      <c r="U30" s="6">
        <v>0</v>
      </c>
      <c r="V30" s="6">
        <v>0</v>
      </c>
      <c r="W30" s="6">
        <v>0</v>
      </c>
      <c r="X30" s="6">
        <v>0</v>
      </c>
      <c r="Y30" s="6">
        <v>6496000</v>
      </c>
      <c r="Z30" s="6">
        <v>6496003</v>
      </c>
      <c r="AA30" s="6">
        <v>6070000</v>
      </c>
      <c r="AB30" s="6">
        <v>6030723.6399999987</v>
      </c>
      <c r="AC30" s="6">
        <v>0</v>
      </c>
      <c r="AD30" s="6">
        <v>0</v>
      </c>
      <c r="AE30" s="6">
        <v>0</v>
      </c>
      <c r="AF30" s="6">
        <v>0</v>
      </c>
      <c r="AG30" s="6">
        <v>0</v>
      </c>
      <c r="AH30" s="6">
        <v>0</v>
      </c>
      <c r="AI30" s="6">
        <v>0</v>
      </c>
      <c r="AJ30" s="6">
        <v>0</v>
      </c>
      <c r="AK30" s="6">
        <v>0</v>
      </c>
      <c r="AL30" s="6">
        <v>0</v>
      </c>
      <c r="AM30" s="6">
        <v>0</v>
      </c>
      <c r="AN30" s="6">
        <v>0</v>
      </c>
      <c r="AO30" s="6">
        <v>0</v>
      </c>
      <c r="AP30" s="6">
        <v>0</v>
      </c>
      <c r="AQ30" s="6">
        <v>0</v>
      </c>
      <c r="AR30" s="6">
        <v>0</v>
      </c>
      <c r="AS30" s="17">
        <f t="shared" si="0"/>
        <v>12566000</v>
      </c>
      <c r="AT30" s="17">
        <f t="shared" si="1"/>
        <v>12526726.639999999</v>
      </c>
    </row>
    <row r="31" spans="1:46" ht="114.75" x14ac:dyDescent="0.25">
      <c r="A31" s="8" t="s">
        <v>226</v>
      </c>
      <c r="B31" s="9" t="s">
        <v>265</v>
      </c>
      <c r="C31" s="10">
        <v>1501</v>
      </c>
      <c r="D31" s="10" t="s">
        <v>140</v>
      </c>
      <c r="E31" s="11" t="s">
        <v>17</v>
      </c>
      <c r="F31" s="12" t="s">
        <v>125</v>
      </c>
      <c r="G31" s="13" t="s">
        <v>38</v>
      </c>
      <c r="H31" s="13" t="s">
        <v>165</v>
      </c>
      <c r="I31" s="26" t="s">
        <v>78</v>
      </c>
      <c r="J31" s="14" t="s">
        <v>239</v>
      </c>
      <c r="K31" s="15">
        <v>40525</v>
      </c>
      <c r="L31" s="16">
        <v>40968</v>
      </c>
      <c r="M31" s="6">
        <v>0</v>
      </c>
      <c r="N31" s="6">
        <v>0</v>
      </c>
      <c r="O31" s="6">
        <v>0</v>
      </c>
      <c r="P31" s="6">
        <v>0</v>
      </c>
      <c r="Q31" s="6">
        <v>0</v>
      </c>
      <c r="R31" s="6">
        <v>0</v>
      </c>
      <c r="S31" s="6">
        <v>0</v>
      </c>
      <c r="T31" s="6">
        <v>0</v>
      </c>
      <c r="U31" s="6">
        <v>0</v>
      </c>
      <c r="V31" s="6">
        <v>0</v>
      </c>
      <c r="W31" s="6">
        <v>240000</v>
      </c>
      <c r="X31" s="6">
        <v>240000</v>
      </c>
      <c r="Y31" s="6">
        <v>6704326.4000000004</v>
      </c>
      <c r="Z31" s="6">
        <v>6402624.4800000004</v>
      </c>
      <c r="AA31" s="6">
        <v>0</v>
      </c>
      <c r="AB31" s="6">
        <v>0</v>
      </c>
      <c r="AC31" s="6">
        <v>0</v>
      </c>
      <c r="AD31" s="6">
        <v>0</v>
      </c>
      <c r="AE31" s="6">
        <v>0</v>
      </c>
      <c r="AF31" s="6">
        <v>0</v>
      </c>
      <c r="AG31" s="6">
        <v>0</v>
      </c>
      <c r="AH31" s="6">
        <v>0</v>
      </c>
      <c r="AI31" s="6">
        <v>0</v>
      </c>
      <c r="AJ31" s="6">
        <v>0</v>
      </c>
      <c r="AK31" s="6">
        <v>0</v>
      </c>
      <c r="AL31" s="6">
        <v>0</v>
      </c>
      <c r="AM31" s="6">
        <v>0</v>
      </c>
      <c r="AN31" s="6">
        <v>0</v>
      </c>
      <c r="AO31" s="6">
        <v>0</v>
      </c>
      <c r="AP31" s="6">
        <v>0</v>
      </c>
      <c r="AQ31" s="6">
        <v>0</v>
      </c>
      <c r="AR31" s="6">
        <v>0</v>
      </c>
      <c r="AS31" s="17">
        <f t="shared" si="0"/>
        <v>6944326.4000000004</v>
      </c>
      <c r="AT31" s="17">
        <f t="shared" si="1"/>
        <v>6642624.4800000004</v>
      </c>
    </row>
    <row r="32" spans="1:46" ht="63.75" x14ac:dyDescent="0.25">
      <c r="A32" s="8" t="s">
        <v>226</v>
      </c>
      <c r="B32" s="9" t="s">
        <v>258</v>
      </c>
      <c r="C32" s="10">
        <v>1501</v>
      </c>
      <c r="D32" s="10" t="s">
        <v>107</v>
      </c>
      <c r="E32" s="11" t="s">
        <v>17</v>
      </c>
      <c r="F32" s="12" t="s">
        <v>125</v>
      </c>
      <c r="G32" s="13" t="s">
        <v>38</v>
      </c>
      <c r="H32" s="13" t="s">
        <v>165</v>
      </c>
      <c r="I32" s="26" t="s">
        <v>79</v>
      </c>
      <c r="J32" s="14" t="s">
        <v>239</v>
      </c>
      <c r="K32" s="15">
        <v>40675</v>
      </c>
      <c r="L32" s="16">
        <v>41029</v>
      </c>
      <c r="M32" s="6">
        <v>0</v>
      </c>
      <c r="N32" s="6">
        <v>0</v>
      </c>
      <c r="O32" s="6">
        <v>0</v>
      </c>
      <c r="P32" s="6">
        <v>0</v>
      </c>
      <c r="Q32" s="6">
        <v>0</v>
      </c>
      <c r="R32" s="6">
        <v>0</v>
      </c>
      <c r="S32" s="6">
        <v>0</v>
      </c>
      <c r="T32" s="6">
        <v>0</v>
      </c>
      <c r="U32" s="6">
        <v>0</v>
      </c>
      <c r="V32" s="6">
        <v>0</v>
      </c>
      <c r="W32" s="6">
        <v>0</v>
      </c>
      <c r="X32" s="6">
        <v>0</v>
      </c>
      <c r="Y32" s="6">
        <v>1125143.23</v>
      </c>
      <c r="Z32" s="6">
        <v>1119649.47</v>
      </c>
      <c r="AA32" s="6">
        <v>0</v>
      </c>
      <c r="AB32" s="6">
        <v>0</v>
      </c>
      <c r="AC32" s="6">
        <v>0</v>
      </c>
      <c r="AD32" s="6">
        <v>0</v>
      </c>
      <c r="AE32" s="6">
        <v>0</v>
      </c>
      <c r="AF32" s="6">
        <v>0</v>
      </c>
      <c r="AG32" s="6">
        <v>0</v>
      </c>
      <c r="AH32" s="6">
        <v>0</v>
      </c>
      <c r="AI32" s="6">
        <v>0</v>
      </c>
      <c r="AJ32" s="6">
        <v>0</v>
      </c>
      <c r="AK32" s="6">
        <v>0</v>
      </c>
      <c r="AL32" s="6">
        <v>0</v>
      </c>
      <c r="AM32" s="6">
        <v>0</v>
      </c>
      <c r="AN32" s="6">
        <v>0</v>
      </c>
      <c r="AO32" s="6">
        <v>0</v>
      </c>
      <c r="AP32" s="6">
        <v>0</v>
      </c>
      <c r="AQ32" s="6">
        <v>0</v>
      </c>
      <c r="AR32" s="6">
        <v>0</v>
      </c>
      <c r="AS32" s="17">
        <f t="shared" si="0"/>
        <v>1125143.23</v>
      </c>
      <c r="AT32" s="17">
        <f t="shared" si="1"/>
        <v>1119649.47</v>
      </c>
    </row>
    <row r="33" spans="1:46" ht="38.25" x14ac:dyDescent="0.25">
      <c r="A33" s="8" t="s">
        <v>226</v>
      </c>
      <c r="B33" s="9" t="s">
        <v>257</v>
      </c>
      <c r="C33" s="10">
        <v>1271</v>
      </c>
      <c r="D33" s="10" t="s">
        <v>137</v>
      </c>
      <c r="E33" s="11" t="s">
        <v>30</v>
      </c>
      <c r="F33" s="12" t="s">
        <v>94</v>
      </c>
      <c r="G33" s="13" t="s">
        <v>10</v>
      </c>
      <c r="H33" s="13" t="s">
        <v>95</v>
      </c>
      <c r="I33" s="26" t="s">
        <v>80</v>
      </c>
      <c r="J33" s="14" t="s">
        <v>239</v>
      </c>
      <c r="K33" s="15">
        <v>41083</v>
      </c>
      <c r="L33" s="16">
        <v>42082</v>
      </c>
      <c r="M33" s="6">
        <v>0</v>
      </c>
      <c r="N33" s="6">
        <v>0</v>
      </c>
      <c r="O33" s="6">
        <v>0</v>
      </c>
      <c r="P33" s="6">
        <v>0</v>
      </c>
      <c r="Q33" s="6">
        <v>0</v>
      </c>
      <c r="R33" s="6">
        <v>0</v>
      </c>
      <c r="S33" s="6">
        <v>0</v>
      </c>
      <c r="T33" s="6">
        <v>0</v>
      </c>
      <c r="U33" s="6">
        <v>0</v>
      </c>
      <c r="V33" s="6">
        <v>0</v>
      </c>
      <c r="W33" s="6">
        <v>0</v>
      </c>
      <c r="X33" s="6">
        <v>0</v>
      </c>
      <c r="Y33" s="6">
        <v>0</v>
      </c>
      <c r="Z33" s="6">
        <v>0</v>
      </c>
      <c r="AA33" s="6">
        <v>3522719.01</v>
      </c>
      <c r="AB33" s="6">
        <v>1629316.61</v>
      </c>
      <c r="AC33" s="6">
        <v>5933527.71</v>
      </c>
      <c r="AD33" s="6">
        <v>5464525.2699999996</v>
      </c>
      <c r="AE33" s="6">
        <v>5333527.7141999966</v>
      </c>
      <c r="AF33" s="6">
        <v>4757709.37</v>
      </c>
      <c r="AG33" s="6">
        <v>4563101.9099999992</v>
      </c>
      <c r="AH33" s="6">
        <v>291342.53999999998</v>
      </c>
      <c r="AI33" s="6">
        <v>0</v>
      </c>
      <c r="AJ33" s="6">
        <v>0</v>
      </c>
      <c r="AK33" s="6">
        <v>0</v>
      </c>
      <c r="AL33" s="6">
        <v>0</v>
      </c>
      <c r="AM33" s="6">
        <v>0</v>
      </c>
      <c r="AN33" s="6">
        <v>0</v>
      </c>
      <c r="AO33" s="6">
        <v>0</v>
      </c>
      <c r="AP33" s="6">
        <v>0</v>
      </c>
      <c r="AQ33" s="6">
        <v>0</v>
      </c>
      <c r="AR33" s="6">
        <v>0</v>
      </c>
      <c r="AS33" s="17">
        <f t="shared" si="0"/>
        <v>19352876.344199996</v>
      </c>
      <c r="AT33" s="17">
        <f t="shared" si="1"/>
        <v>12142893.789999999</v>
      </c>
    </row>
    <row r="34" spans="1:46" ht="89.25" x14ac:dyDescent="0.25">
      <c r="A34" s="8" t="s">
        <v>226</v>
      </c>
      <c r="B34" s="9" t="s">
        <v>256</v>
      </c>
      <c r="C34" s="10">
        <v>2091</v>
      </c>
      <c r="D34" s="10" t="s">
        <v>141</v>
      </c>
      <c r="E34" s="11" t="s">
        <v>32</v>
      </c>
      <c r="F34" s="12" t="s">
        <v>126</v>
      </c>
      <c r="G34" s="13" t="s">
        <v>35</v>
      </c>
      <c r="H34" s="13" t="s">
        <v>164</v>
      </c>
      <c r="I34" s="26" t="s">
        <v>81</v>
      </c>
      <c r="J34" s="14" t="s">
        <v>239</v>
      </c>
      <c r="K34" s="15">
        <v>41352</v>
      </c>
      <c r="L34" s="16">
        <v>42369</v>
      </c>
      <c r="M34" s="6">
        <v>0</v>
      </c>
      <c r="N34" s="6">
        <v>0</v>
      </c>
      <c r="O34" s="6">
        <v>0</v>
      </c>
      <c r="P34" s="6">
        <v>0</v>
      </c>
      <c r="Q34" s="6">
        <v>0</v>
      </c>
      <c r="R34" s="6">
        <v>0</v>
      </c>
      <c r="S34" s="6">
        <v>0</v>
      </c>
      <c r="T34" s="6">
        <v>0</v>
      </c>
      <c r="U34" s="6">
        <v>0</v>
      </c>
      <c r="V34" s="6">
        <v>0</v>
      </c>
      <c r="W34" s="6">
        <v>0</v>
      </c>
      <c r="X34" s="6">
        <v>0</v>
      </c>
      <c r="Y34" s="6">
        <v>0</v>
      </c>
      <c r="Z34" s="6">
        <v>0</v>
      </c>
      <c r="AA34" s="6">
        <v>0</v>
      </c>
      <c r="AB34" s="6">
        <v>0</v>
      </c>
      <c r="AC34" s="6">
        <v>1176870.55</v>
      </c>
      <c r="AD34" s="6">
        <v>1176868.24</v>
      </c>
      <c r="AE34" s="6">
        <v>1177917.72</v>
      </c>
      <c r="AF34" s="6">
        <v>1147589.06</v>
      </c>
      <c r="AG34" s="6">
        <v>665503.85</v>
      </c>
      <c r="AH34" s="6">
        <v>571096.85</v>
      </c>
      <c r="AI34" s="6">
        <v>0</v>
      </c>
      <c r="AJ34" s="6">
        <v>0</v>
      </c>
      <c r="AK34" s="6">
        <v>0</v>
      </c>
      <c r="AL34" s="6">
        <v>0</v>
      </c>
      <c r="AM34" s="6">
        <v>0</v>
      </c>
      <c r="AN34" s="6">
        <v>0</v>
      </c>
      <c r="AO34" s="6">
        <v>0</v>
      </c>
      <c r="AP34" s="6">
        <v>0</v>
      </c>
      <c r="AQ34" s="6">
        <v>0</v>
      </c>
      <c r="AR34" s="6">
        <v>0</v>
      </c>
      <c r="AS34" s="17">
        <f t="shared" si="0"/>
        <v>3020292.12</v>
      </c>
      <c r="AT34" s="17">
        <f t="shared" si="1"/>
        <v>2895554.15</v>
      </c>
    </row>
    <row r="35" spans="1:46" ht="51" x14ac:dyDescent="0.25">
      <c r="A35" s="8" t="s">
        <v>226</v>
      </c>
      <c r="B35" s="9" t="s">
        <v>255</v>
      </c>
      <c r="C35" s="10">
        <v>1501</v>
      </c>
      <c r="D35" s="10" t="s">
        <v>107</v>
      </c>
      <c r="E35" s="11" t="s">
        <v>17</v>
      </c>
      <c r="F35" s="12" t="s">
        <v>127</v>
      </c>
      <c r="G35" s="13" t="s">
        <v>39</v>
      </c>
      <c r="H35" s="13" t="s">
        <v>163</v>
      </c>
      <c r="I35" s="26" t="s">
        <v>82</v>
      </c>
      <c r="J35" s="14" t="s">
        <v>239</v>
      </c>
      <c r="K35" s="15">
        <v>41422</v>
      </c>
      <c r="L35" s="16">
        <v>41882</v>
      </c>
      <c r="M35" s="6">
        <v>0</v>
      </c>
      <c r="N35" s="6">
        <v>0</v>
      </c>
      <c r="O35" s="6">
        <v>0</v>
      </c>
      <c r="P35" s="6">
        <v>0</v>
      </c>
      <c r="Q35" s="6">
        <v>0</v>
      </c>
      <c r="R35" s="6">
        <v>0</v>
      </c>
      <c r="S35" s="6">
        <v>0</v>
      </c>
      <c r="T35" s="6">
        <v>0</v>
      </c>
      <c r="U35" s="6">
        <v>0</v>
      </c>
      <c r="V35" s="6">
        <v>0</v>
      </c>
      <c r="W35" s="6">
        <v>0</v>
      </c>
      <c r="X35" s="6">
        <v>0</v>
      </c>
      <c r="Y35" s="6">
        <v>0</v>
      </c>
      <c r="Z35" s="6">
        <v>0</v>
      </c>
      <c r="AA35" s="6">
        <v>0</v>
      </c>
      <c r="AB35" s="6">
        <v>0</v>
      </c>
      <c r="AC35" s="6">
        <v>2271737.4300000002</v>
      </c>
      <c r="AD35" s="6">
        <v>714799.9</v>
      </c>
      <c r="AE35" s="6">
        <v>15659.93</v>
      </c>
      <c r="AF35" s="6">
        <v>1691239.09</v>
      </c>
      <c r="AG35" s="6">
        <v>0</v>
      </c>
      <c r="AH35" s="6">
        <v>0</v>
      </c>
      <c r="AI35" s="6">
        <v>0</v>
      </c>
      <c r="AJ35" s="6">
        <v>0</v>
      </c>
      <c r="AK35" s="6">
        <v>0</v>
      </c>
      <c r="AL35" s="6">
        <v>0</v>
      </c>
      <c r="AM35" s="6">
        <v>0</v>
      </c>
      <c r="AN35" s="6">
        <v>0</v>
      </c>
      <c r="AO35" s="6">
        <v>0</v>
      </c>
      <c r="AP35" s="6">
        <v>0</v>
      </c>
      <c r="AQ35" s="6">
        <v>0</v>
      </c>
      <c r="AR35" s="6">
        <v>0</v>
      </c>
      <c r="AS35" s="17">
        <f t="shared" si="0"/>
        <v>2287397.3600000003</v>
      </c>
      <c r="AT35" s="17">
        <f t="shared" si="1"/>
        <v>2406038.9900000002</v>
      </c>
    </row>
    <row r="36" spans="1:46" ht="51" x14ac:dyDescent="0.25">
      <c r="A36" s="8" t="s">
        <v>226</v>
      </c>
      <c r="B36" s="9" t="s">
        <v>254</v>
      </c>
      <c r="C36" s="10">
        <v>1691</v>
      </c>
      <c r="D36" s="10" t="s">
        <v>142</v>
      </c>
      <c r="E36" s="11" t="s">
        <v>40</v>
      </c>
      <c r="F36" s="12" t="s">
        <v>128</v>
      </c>
      <c r="G36" s="13" t="s">
        <v>41</v>
      </c>
      <c r="H36" s="13" t="s">
        <v>162</v>
      </c>
      <c r="I36" s="26" t="s">
        <v>83</v>
      </c>
      <c r="J36" s="14" t="s">
        <v>239</v>
      </c>
      <c r="K36" s="15">
        <v>42480</v>
      </c>
      <c r="L36" s="16">
        <v>42947</v>
      </c>
      <c r="M36" s="6">
        <v>0</v>
      </c>
      <c r="N36" s="6">
        <v>0</v>
      </c>
      <c r="O36" s="6">
        <v>0</v>
      </c>
      <c r="P36" s="6">
        <v>0</v>
      </c>
      <c r="Q36" s="6">
        <v>0</v>
      </c>
      <c r="R36" s="6">
        <v>0</v>
      </c>
      <c r="S36" s="6">
        <v>0</v>
      </c>
      <c r="T36" s="6">
        <v>0</v>
      </c>
      <c r="U36" s="6">
        <v>0</v>
      </c>
      <c r="V36" s="6">
        <v>0</v>
      </c>
      <c r="W36" s="6">
        <v>0</v>
      </c>
      <c r="X36" s="6">
        <v>0</v>
      </c>
      <c r="Y36" s="6">
        <v>0</v>
      </c>
      <c r="Z36" s="6">
        <v>0</v>
      </c>
      <c r="AA36" s="6">
        <v>0</v>
      </c>
      <c r="AB36" s="6">
        <v>0</v>
      </c>
      <c r="AC36" s="6">
        <v>0</v>
      </c>
      <c r="AD36" s="6">
        <v>0</v>
      </c>
      <c r="AE36" s="6">
        <v>0</v>
      </c>
      <c r="AF36" s="6">
        <v>0</v>
      </c>
      <c r="AG36" s="6">
        <v>0</v>
      </c>
      <c r="AH36" s="6">
        <v>0</v>
      </c>
      <c r="AI36" s="6">
        <v>20451659.950000003</v>
      </c>
      <c r="AJ36" s="6">
        <v>20451659.950000003</v>
      </c>
      <c r="AK36" s="6">
        <v>11312906.640000001</v>
      </c>
      <c r="AL36" s="6">
        <v>6528342.8200000003</v>
      </c>
      <c r="AM36" s="6">
        <v>0</v>
      </c>
      <c r="AN36" s="6">
        <v>0</v>
      </c>
      <c r="AO36" s="6">
        <v>0</v>
      </c>
      <c r="AP36" s="6">
        <v>0</v>
      </c>
      <c r="AQ36" s="6">
        <v>0</v>
      </c>
      <c r="AR36" s="6">
        <v>0</v>
      </c>
      <c r="AS36" s="17">
        <f t="shared" si="0"/>
        <v>31764566.590000004</v>
      </c>
      <c r="AT36" s="17">
        <f t="shared" si="1"/>
        <v>26980002.770000003</v>
      </c>
    </row>
    <row r="37" spans="1:46" ht="102" x14ac:dyDescent="0.25">
      <c r="A37" s="8" t="s">
        <v>226</v>
      </c>
      <c r="B37" s="9" t="s">
        <v>253</v>
      </c>
      <c r="C37" s="10">
        <v>2181</v>
      </c>
      <c r="D37" s="10" t="s">
        <v>99</v>
      </c>
      <c r="E37" s="11" t="s">
        <v>9</v>
      </c>
      <c r="F37" s="12" t="s">
        <v>129</v>
      </c>
      <c r="G37" s="13" t="s">
        <v>42</v>
      </c>
      <c r="H37" s="14" t="s">
        <v>158</v>
      </c>
      <c r="I37" s="26" t="s">
        <v>84</v>
      </c>
      <c r="J37" s="14" t="s">
        <v>239</v>
      </c>
      <c r="K37" s="15">
        <v>42538</v>
      </c>
      <c r="L37" s="16">
        <v>42901</v>
      </c>
      <c r="M37" s="6">
        <v>0</v>
      </c>
      <c r="N37" s="6">
        <v>0</v>
      </c>
      <c r="O37" s="6">
        <v>0</v>
      </c>
      <c r="P37" s="6">
        <v>0</v>
      </c>
      <c r="Q37" s="6">
        <v>0</v>
      </c>
      <c r="R37" s="6">
        <v>0</v>
      </c>
      <c r="S37" s="6">
        <v>0</v>
      </c>
      <c r="T37" s="6">
        <v>0</v>
      </c>
      <c r="U37" s="6">
        <v>0</v>
      </c>
      <c r="V37" s="6">
        <v>0</v>
      </c>
      <c r="W37" s="6">
        <v>0</v>
      </c>
      <c r="X37" s="6">
        <v>0</v>
      </c>
      <c r="Y37" s="6">
        <v>0</v>
      </c>
      <c r="Z37" s="6">
        <v>0</v>
      </c>
      <c r="AA37" s="6">
        <v>0</v>
      </c>
      <c r="AB37" s="6">
        <v>0</v>
      </c>
      <c r="AC37" s="6">
        <v>0</v>
      </c>
      <c r="AD37" s="6">
        <v>0</v>
      </c>
      <c r="AE37" s="6">
        <v>0</v>
      </c>
      <c r="AF37" s="6">
        <v>0</v>
      </c>
      <c r="AG37" s="6">
        <v>0</v>
      </c>
      <c r="AH37" s="6">
        <v>0</v>
      </c>
      <c r="AI37" s="6">
        <v>1561177.51</v>
      </c>
      <c r="AJ37" s="6">
        <v>1126189.48</v>
      </c>
      <c r="AK37" s="6">
        <v>100752.48234727874</v>
      </c>
      <c r="AL37" s="6">
        <v>60718.95</v>
      </c>
      <c r="AM37" s="6">
        <v>0</v>
      </c>
      <c r="AN37" s="6">
        <v>0</v>
      </c>
      <c r="AO37" s="6">
        <v>0</v>
      </c>
      <c r="AP37" s="6">
        <v>0</v>
      </c>
      <c r="AQ37" s="6">
        <v>0</v>
      </c>
      <c r="AR37" s="6">
        <v>0</v>
      </c>
      <c r="AS37" s="17">
        <f t="shared" si="0"/>
        <v>1661929.9923472786</v>
      </c>
      <c r="AT37" s="17">
        <f t="shared" si="1"/>
        <v>1186908.43</v>
      </c>
    </row>
    <row r="38" spans="1:46" ht="38.25" x14ac:dyDescent="0.25">
      <c r="A38" s="8" t="s">
        <v>226</v>
      </c>
      <c r="B38" s="9" t="s">
        <v>252</v>
      </c>
      <c r="C38" s="10">
        <v>2181</v>
      </c>
      <c r="D38" s="10" t="s">
        <v>99</v>
      </c>
      <c r="E38" s="11" t="s">
        <v>9</v>
      </c>
      <c r="F38" s="12" t="s">
        <v>129</v>
      </c>
      <c r="G38" s="13" t="s">
        <v>42</v>
      </c>
      <c r="H38" s="14" t="s">
        <v>158</v>
      </c>
      <c r="I38" s="26" t="s">
        <v>85</v>
      </c>
      <c r="J38" s="14" t="s">
        <v>239</v>
      </c>
      <c r="K38" s="15">
        <v>42538</v>
      </c>
      <c r="L38" s="16">
        <v>42901</v>
      </c>
      <c r="M38" s="6">
        <v>0</v>
      </c>
      <c r="N38" s="6">
        <v>0</v>
      </c>
      <c r="O38" s="6">
        <v>0</v>
      </c>
      <c r="P38" s="6">
        <v>0</v>
      </c>
      <c r="Q38" s="6">
        <v>0</v>
      </c>
      <c r="R38" s="6">
        <v>0</v>
      </c>
      <c r="S38" s="6">
        <v>0</v>
      </c>
      <c r="T38" s="6">
        <v>0</v>
      </c>
      <c r="U38" s="6">
        <v>0</v>
      </c>
      <c r="V38" s="6">
        <v>0</v>
      </c>
      <c r="W38" s="6">
        <v>0</v>
      </c>
      <c r="X38" s="6">
        <v>0</v>
      </c>
      <c r="Y38" s="6">
        <v>0</v>
      </c>
      <c r="Z38" s="6">
        <v>0</v>
      </c>
      <c r="AA38" s="6">
        <v>0</v>
      </c>
      <c r="AB38" s="6">
        <v>0</v>
      </c>
      <c r="AC38" s="6">
        <v>0</v>
      </c>
      <c r="AD38" s="6">
        <v>0</v>
      </c>
      <c r="AE38" s="6">
        <v>0</v>
      </c>
      <c r="AF38" s="6">
        <v>0</v>
      </c>
      <c r="AG38" s="6">
        <v>0</v>
      </c>
      <c r="AH38" s="6">
        <v>0</v>
      </c>
      <c r="AI38" s="6">
        <v>1992077.90893228</v>
      </c>
      <c r="AJ38" s="6">
        <v>1491917.62</v>
      </c>
      <c r="AK38" s="6">
        <v>492209.28423200001</v>
      </c>
      <c r="AL38" s="6">
        <v>886432.91</v>
      </c>
      <c r="AM38" s="6">
        <v>0</v>
      </c>
      <c r="AN38" s="6">
        <v>0</v>
      </c>
      <c r="AO38" s="6">
        <v>0</v>
      </c>
      <c r="AP38" s="6">
        <v>0</v>
      </c>
      <c r="AQ38" s="6">
        <v>0</v>
      </c>
      <c r="AR38" s="6">
        <v>0</v>
      </c>
      <c r="AS38" s="17">
        <f t="shared" si="0"/>
        <v>2484287.1931642802</v>
      </c>
      <c r="AT38" s="17">
        <f t="shared" si="1"/>
        <v>2378350.5300000003</v>
      </c>
    </row>
    <row r="39" spans="1:46" ht="51" x14ac:dyDescent="0.25">
      <c r="A39" s="8" t="s">
        <v>226</v>
      </c>
      <c r="B39" s="9" t="s">
        <v>251</v>
      </c>
      <c r="C39" s="10">
        <v>2181</v>
      </c>
      <c r="D39" s="10" t="s">
        <v>99</v>
      </c>
      <c r="E39" s="11" t="s">
        <v>9</v>
      </c>
      <c r="F39" s="12" t="s">
        <v>129</v>
      </c>
      <c r="G39" s="13" t="s">
        <v>42</v>
      </c>
      <c r="H39" s="14" t="s">
        <v>158</v>
      </c>
      <c r="I39" s="26" t="s">
        <v>86</v>
      </c>
      <c r="J39" s="14" t="s">
        <v>239</v>
      </c>
      <c r="K39" s="15">
        <v>42581</v>
      </c>
      <c r="L39" s="16">
        <v>42764</v>
      </c>
      <c r="M39" s="6">
        <v>0</v>
      </c>
      <c r="N39" s="6">
        <v>0</v>
      </c>
      <c r="O39" s="6">
        <v>0</v>
      </c>
      <c r="P39" s="6">
        <v>0</v>
      </c>
      <c r="Q39" s="6">
        <v>0</v>
      </c>
      <c r="R39" s="6">
        <v>0</v>
      </c>
      <c r="S39" s="6">
        <v>0</v>
      </c>
      <c r="T39" s="6">
        <v>0</v>
      </c>
      <c r="U39" s="6">
        <v>0</v>
      </c>
      <c r="V39" s="6">
        <v>0</v>
      </c>
      <c r="W39" s="6">
        <v>0</v>
      </c>
      <c r="X39" s="6">
        <v>0</v>
      </c>
      <c r="Y39" s="6">
        <v>0</v>
      </c>
      <c r="Z39" s="6">
        <v>0</v>
      </c>
      <c r="AA39" s="6">
        <v>0</v>
      </c>
      <c r="AB39" s="6">
        <v>0</v>
      </c>
      <c r="AC39" s="6">
        <v>0</v>
      </c>
      <c r="AD39" s="6">
        <v>0</v>
      </c>
      <c r="AE39" s="6">
        <v>0</v>
      </c>
      <c r="AF39" s="6">
        <v>0</v>
      </c>
      <c r="AG39" s="6">
        <v>0</v>
      </c>
      <c r="AH39" s="6">
        <v>0</v>
      </c>
      <c r="AI39" s="6">
        <v>2846070.54</v>
      </c>
      <c r="AJ39" s="6">
        <v>2846070.54</v>
      </c>
      <c r="AK39" s="6">
        <v>653919.4028714787</v>
      </c>
      <c r="AL39" s="6">
        <v>198030.86</v>
      </c>
      <c r="AM39" s="6">
        <v>0</v>
      </c>
      <c r="AN39" s="6">
        <v>0</v>
      </c>
      <c r="AO39" s="6">
        <v>0</v>
      </c>
      <c r="AP39" s="6">
        <v>0</v>
      </c>
      <c r="AQ39" s="6">
        <v>0</v>
      </c>
      <c r="AR39" s="6">
        <v>0</v>
      </c>
      <c r="AS39" s="17">
        <f t="shared" si="0"/>
        <v>3499989.9428714789</v>
      </c>
      <c r="AT39" s="17">
        <f t="shared" si="1"/>
        <v>3044101.4</v>
      </c>
    </row>
    <row r="40" spans="1:46" ht="63.75" x14ac:dyDescent="0.25">
      <c r="A40" s="8" t="s">
        <v>226</v>
      </c>
      <c r="B40" s="9" t="s">
        <v>250</v>
      </c>
      <c r="C40" s="10">
        <v>1701</v>
      </c>
      <c r="D40" s="10" t="s">
        <v>143</v>
      </c>
      <c r="E40" s="11" t="s">
        <v>43</v>
      </c>
      <c r="F40" s="12" t="s">
        <v>90</v>
      </c>
      <c r="G40" s="13" t="s">
        <v>44</v>
      </c>
      <c r="H40" s="13" t="s">
        <v>89</v>
      </c>
      <c r="I40" s="26" t="s">
        <v>87</v>
      </c>
      <c r="J40" s="14" t="s">
        <v>239</v>
      </c>
      <c r="K40" s="15">
        <v>42644</v>
      </c>
      <c r="L40" s="16">
        <v>42962</v>
      </c>
      <c r="M40" s="6">
        <v>0</v>
      </c>
      <c r="N40" s="6">
        <v>0</v>
      </c>
      <c r="O40" s="6">
        <v>0</v>
      </c>
      <c r="P40" s="6">
        <v>0</v>
      </c>
      <c r="Q40" s="6">
        <v>0</v>
      </c>
      <c r="R40" s="6">
        <v>0</v>
      </c>
      <c r="S40" s="6">
        <v>0</v>
      </c>
      <c r="T40" s="6">
        <v>0</v>
      </c>
      <c r="U40" s="6">
        <v>0</v>
      </c>
      <c r="V40" s="6">
        <v>0</v>
      </c>
      <c r="W40" s="6">
        <v>0</v>
      </c>
      <c r="X40" s="6">
        <v>0</v>
      </c>
      <c r="Y40" s="6">
        <v>0</v>
      </c>
      <c r="Z40" s="6">
        <v>0</v>
      </c>
      <c r="AA40" s="6">
        <v>0</v>
      </c>
      <c r="AB40" s="6">
        <v>0</v>
      </c>
      <c r="AC40" s="6">
        <v>0</v>
      </c>
      <c r="AD40" s="6">
        <v>0</v>
      </c>
      <c r="AE40" s="6">
        <v>0</v>
      </c>
      <c r="AF40" s="6">
        <v>0</v>
      </c>
      <c r="AG40" s="6">
        <v>0</v>
      </c>
      <c r="AH40" s="6">
        <v>0</v>
      </c>
      <c r="AI40" s="6">
        <v>0</v>
      </c>
      <c r="AJ40" s="6">
        <v>0</v>
      </c>
      <c r="AK40" s="6">
        <v>1745896.3997875229</v>
      </c>
      <c r="AL40" s="6">
        <v>927674.1866312538</v>
      </c>
      <c r="AM40" s="6">
        <v>0</v>
      </c>
      <c r="AN40" s="6">
        <v>0</v>
      </c>
      <c r="AO40" s="6">
        <v>0</v>
      </c>
      <c r="AP40" s="6">
        <v>0</v>
      </c>
      <c r="AQ40" s="6">
        <v>0</v>
      </c>
      <c r="AR40" s="6">
        <v>0</v>
      </c>
      <c r="AS40" s="17">
        <f t="shared" si="0"/>
        <v>1745896.3997875229</v>
      </c>
      <c r="AT40" s="17">
        <f t="shared" si="1"/>
        <v>927674.1866312538</v>
      </c>
    </row>
    <row r="41" spans="1:46" ht="76.5" x14ac:dyDescent="0.25">
      <c r="A41" s="8" t="s">
        <v>226</v>
      </c>
      <c r="B41" s="9" t="s">
        <v>249</v>
      </c>
      <c r="C41" s="10">
        <v>1671</v>
      </c>
      <c r="D41" s="10" t="s">
        <v>144</v>
      </c>
      <c r="E41" s="11" t="s">
        <v>45</v>
      </c>
      <c r="F41" s="12" t="s">
        <v>130</v>
      </c>
      <c r="G41" s="13" t="s">
        <v>46</v>
      </c>
      <c r="H41" s="14" t="s">
        <v>160</v>
      </c>
      <c r="I41" s="26" t="s">
        <v>88</v>
      </c>
      <c r="J41" s="14" t="s">
        <v>239</v>
      </c>
      <c r="K41" s="15">
        <v>42822</v>
      </c>
      <c r="L41" s="16">
        <v>43187</v>
      </c>
      <c r="M41" s="6">
        <v>0</v>
      </c>
      <c r="N41" s="6">
        <v>0</v>
      </c>
      <c r="O41" s="6">
        <v>0</v>
      </c>
      <c r="P41" s="6">
        <v>0</v>
      </c>
      <c r="Q41" s="6">
        <v>0</v>
      </c>
      <c r="R41" s="6">
        <v>0</v>
      </c>
      <c r="S41" s="6">
        <v>0</v>
      </c>
      <c r="T41" s="6">
        <v>0</v>
      </c>
      <c r="U41" s="6">
        <v>0</v>
      </c>
      <c r="V41" s="6">
        <v>0</v>
      </c>
      <c r="W41" s="6">
        <v>0</v>
      </c>
      <c r="X41" s="6">
        <v>0</v>
      </c>
      <c r="Y41" s="6">
        <v>0</v>
      </c>
      <c r="Z41" s="6">
        <v>0</v>
      </c>
      <c r="AA41" s="6">
        <v>0</v>
      </c>
      <c r="AB41" s="6">
        <v>0</v>
      </c>
      <c r="AC41" s="6">
        <v>0</v>
      </c>
      <c r="AD41" s="6">
        <v>0</v>
      </c>
      <c r="AE41" s="6">
        <v>0</v>
      </c>
      <c r="AF41" s="6">
        <v>0</v>
      </c>
      <c r="AG41" s="6">
        <v>0</v>
      </c>
      <c r="AH41" s="6">
        <v>0</v>
      </c>
      <c r="AI41" s="6">
        <v>0</v>
      </c>
      <c r="AJ41" s="6">
        <v>0</v>
      </c>
      <c r="AK41" s="6">
        <v>3909551.52</v>
      </c>
      <c r="AL41" s="6">
        <v>2954191.5300000003</v>
      </c>
      <c r="AM41" s="6">
        <v>142789.31</v>
      </c>
      <c r="AN41" s="6">
        <v>669781.38</v>
      </c>
      <c r="AO41" s="6">
        <v>0</v>
      </c>
      <c r="AP41" s="6">
        <v>0</v>
      </c>
      <c r="AQ41" s="6">
        <v>0</v>
      </c>
      <c r="AR41" s="6">
        <v>0</v>
      </c>
      <c r="AS41" s="17">
        <f t="shared" si="0"/>
        <v>4052340.83</v>
      </c>
      <c r="AT41" s="17">
        <f t="shared" si="1"/>
        <v>3623972.91</v>
      </c>
    </row>
    <row r="42" spans="1:46" ht="51" x14ac:dyDescent="0.25">
      <c r="A42" s="8" t="s">
        <v>226</v>
      </c>
      <c r="B42" s="9" t="s">
        <v>248</v>
      </c>
      <c r="C42" s="10">
        <v>2181</v>
      </c>
      <c r="D42" s="10" t="s">
        <v>99</v>
      </c>
      <c r="E42" s="11" t="s">
        <v>9</v>
      </c>
      <c r="F42" s="12" t="s">
        <v>129</v>
      </c>
      <c r="G42" s="13" t="s">
        <v>42</v>
      </c>
      <c r="H42" s="14" t="s">
        <v>158</v>
      </c>
      <c r="I42" s="27" t="s">
        <v>147</v>
      </c>
      <c r="J42" s="14" t="s">
        <v>239</v>
      </c>
      <c r="K42" s="15">
        <v>42909</v>
      </c>
      <c r="L42" s="16">
        <v>43830</v>
      </c>
      <c r="M42" s="6">
        <v>0</v>
      </c>
      <c r="N42" s="6">
        <v>0</v>
      </c>
      <c r="O42" s="6">
        <v>0</v>
      </c>
      <c r="P42" s="6">
        <v>0</v>
      </c>
      <c r="Q42" s="6">
        <v>0</v>
      </c>
      <c r="R42" s="6">
        <v>0</v>
      </c>
      <c r="S42" s="6">
        <v>0</v>
      </c>
      <c r="T42" s="6">
        <v>0</v>
      </c>
      <c r="U42" s="6">
        <v>0</v>
      </c>
      <c r="V42" s="6">
        <v>0</v>
      </c>
      <c r="W42" s="6">
        <v>0</v>
      </c>
      <c r="X42" s="6">
        <v>0</v>
      </c>
      <c r="Y42" s="6">
        <v>0</v>
      </c>
      <c r="Z42" s="6">
        <v>0</v>
      </c>
      <c r="AA42" s="6">
        <v>0</v>
      </c>
      <c r="AB42" s="6">
        <v>0</v>
      </c>
      <c r="AC42" s="6">
        <v>0</v>
      </c>
      <c r="AD42" s="6">
        <v>0</v>
      </c>
      <c r="AE42" s="6">
        <v>0</v>
      </c>
      <c r="AF42" s="6">
        <v>0</v>
      </c>
      <c r="AG42" s="6">
        <v>0</v>
      </c>
      <c r="AH42" s="6">
        <v>0</v>
      </c>
      <c r="AI42" s="6">
        <v>0</v>
      </c>
      <c r="AJ42" s="6">
        <v>0</v>
      </c>
      <c r="AK42" s="6">
        <v>2177701.5099999998</v>
      </c>
      <c r="AL42" s="6">
        <v>2177701.5099999998</v>
      </c>
      <c r="AM42" s="6">
        <v>2825368.12</v>
      </c>
      <c r="AN42" s="6">
        <v>2825368.12</v>
      </c>
      <c r="AO42" s="6">
        <v>2156812.09</v>
      </c>
      <c r="AP42" s="6">
        <v>2156812.09</v>
      </c>
      <c r="AQ42" s="6">
        <v>0</v>
      </c>
      <c r="AR42" s="6">
        <v>0</v>
      </c>
      <c r="AS42" s="17">
        <f t="shared" si="0"/>
        <v>7159881.7199999997</v>
      </c>
      <c r="AT42" s="17">
        <f t="shared" si="1"/>
        <v>7159881.7199999997</v>
      </c>
    </row>
    <row r="43" spans="1:46" ht="38.25" x14ac:dyDescent="0.25">
      <c r="A43" s="8" t="s">
        <v>226</v>
      </c>
      <c r="B43" s="9" t="s">
        <v>247</v>
      </c>
      <c r="C43" s="10">
        <v>2181</v>
      </c>
      <c r="D43" s="10" t="s">
        <v>99</v>
      </c>
      <c r="E43" s="11" t="s">
        <v>9</v>
      </c>
      <c r="F43" s="12" t="s">
        <v>129</v>
      </c>
      <c r="G43" s="13" t="s">
        <v>42</v>
      </c>
      <c r="H43" s="14" t="s">
        <v>158</v>
      </c>
      <c r="I43" s="27" t="s">
        <v>148</v>
      </c>
      <c r="J43" s="14" t="s">
        <v>239</v>
      </c>
      <c r="K43" s="15">
        <v>42909</v>
      </c>
      <c r="L43" s="16">
        <v>43830</v>
      </c>
      <c r="M43" s="6">
        <v>0</v>
      </c>
      <c r="N43" s="6">
        <v>0</v>
      </c>
      <c r="O43" s="6">
        <v>0</v>
      </c>
      <c r="P43" s="6">
        <v>0</v>
      </c>
      <c r="Q43" s="6">
        <v>0</v>
      </c>
      <c r="R43" s="6">
        <v>0</v>
      </c>
      <c r="S43" s="6">
        <v>0</v>
      </c>
      <c r="T43" s="6">
        <v>0</v>
      </c>
      <c r="U43" s="6">
        <v>0</v>
      </c>
      <c r="V43" s="6">
        <v>0</v>
      </c>
      <c r="W43" s="6">
        <v>0</v>
      </c>
      <c r="X43" s="6">
        <v>0</v>
      </c>
      <c r="Y43" s="6">
        <v>0</v>
      </c>
      <c r="Z43" s="6">
        <v>0</v>
      </c>
      <c r="AA43" s="6">
        <v>0</v>
      </c>
      <c r="AB43" s="6">
        <v>0</v>
      </c>
      <c r="AC43" s="6">
        <v>0</v>
      </c>
      <c r="AD43" s="6">
        <v>0</v>
      </c>
      <c r="AE43" s="6">
        <v>0</v>
      </c>
      <c r="AF43" s="6">
        <v>0</v>
      </c>
      <c r="AG43" s="6">
        <v>0</v>
      </c>
      <c r="AH43" s="6">
        <v>0</v>
      </c>
      <c r="AI43" s="6">
        <v>0</v>
      </c>
      <c r="AJ43" s="6">
        <v>0</v>
      </c>
      <c r="AK43" s="6">
        <v>2091134.000883088</v>
      </c>
      <c r="AL43" s="6">
        <v>2091134.0054415441</v>
      </c>
      <c r="AM43" s="6">
        <v>2287969.3163801106</v>
      </c>
      <c r="AN43" s="6">
        <v>2287969.3175990684</v>
      </c>
      <c r="AO43" s="6">
        <v>1678254.12</v>
      </c>
      <c r="AP43" s="6">
        <v>1678254.12</v>
      </c>
      <c r="AQ43" s="6">
        <v>0</v>
      </c>
      <c r="AR43" s="6">
        <v>0</v>
      </c>
      <c r="AS43" s="17">
        <f t="shared" si="0"/>
        <v>6057357.4372631991</v>
      </c>
      <c r="AT43" s="17">
        <f t="shared" si="1"/>
        <v>6057357.4430406122</v>
      </c>
    </row>
    <row r="44" spans="1:46" ht="127.5" x14ac:dyDescent="0.25">
      <c r="A44" s="8" t="s">
        <v>226</v>
      </c>
      <c r="B44" s="9" t="s">
        <v>246</v>
      </c>
      <c r="C44" s="10">
        <v>2181</v>
      </c>
      <c r="D44" s="10" t="s">
        <v>99</v>
      </c>
      <c r="E44" s="11" t="s">
        <v>9</v>
      </c>
      <c r="F44" s="12" t="s">
        <v>129</v>
      </c>
      <c r="G44" s="13" t="s">
        <v>42</v>
      </c>
      <c r="H44" s="14" t="s">
        <v>158</v>
      </c>
      <c r="I44" s="27" t="s">
        <v>149</v>
      </c>
      <c r="J44" s="14" t="s">
        <v>239</v>
      </c>
      <c r="K44" s="15">
        <v>42909</v>
      </c>
      <c r="L44" s="16">
        <v>43830</v>
      </c>
      <c r="M44" s="6">
        <v>0</v>
      </c>
      <c r="N44" s="6">
        <v>0</v>
      </c>
      <c r="O44" s="6">
        <v>0</v>
      </c>
      <c r="P44" s="6">
        <v>0</v>
      </c>
      <c r="Q44" s="6">
        <v>0</v>
      </c>
      <c r="R44" s="6">
        <v>0</v>
      </c>
      <c r="S44" s="6">
        <v>0</v>
      </c>
      <c r="T44" s="6">
        <v>0</v>
      </c>
      <c r="U44" s="6">
        <v>0</v>
      </c>
      <c r="V44" s="6">
        <v>0</v>
      </c>
      <c r="W44" s="6">
        <v>0</v>
      </c>
      <c r="X44" s="6">
        <v>0</v>
      </c>
      <c r="Y44" s="6">
        <v>0</v>
      </c>
      <c r="Z44" s="6">
        <v>0</v>
      </c>
      <c r="AA44" s="6">
        <v>0</v>
      </c>
      <c r="AB44" s="6">
        <v>0</v>
      </c>
      <c r="AC44" s="6">
        <v>0</v>
      </c>
      <c r="AD44" s="6">
        <v>0</v>
      </c>
      <c r="AE44" s="6">
        <v>0</v>
      </c>
      <c r="AF44" s="6">
        <v>0</v>
      </c>
      <c r="AG44" s="6">
        <v>0</v>
      </c>
      <c r="AH44" s="6">
        <v>0</v>
      </c>
      <c r="AI44" s="6">
        <v>0</v>
      </c>
      <c r="AJ44" s="6">
        <v>0</v>
      </c>
      <c r="AK44" s="6">
        <v>935931.38000000012</v>
      </c>
      <c r="AL44" s="6">
        <v>935930.78</v>
      </c>
      <c r="AM44" s="6">
        <v>1321364.53</v>
      </c>
      <c r="AN44" s="6">
        <v>1321364.53</v>
      </c>
      <c r="AO44" s="6">
        <v>944239.79000000027</v>
      </c>
      <c r="AP44" s="6">
        <v>944239.79000000027</v>
      </c>
      <c r="AQ44" s="6">
        <v>0</v>
      </c>
      <c r="AR44" s="6">
        <v>0</v>
      </c>
      <c r="AS44" s="17">
        <f t="shared" si="0"/>
        <v>3201535.7</v>
      </c>
      <c r="AT44" s="17">
        <f t="shared" si="1"/>
        <v>3201535.1000000006</v>
      </c>
    </row>
    <row r="45" spans="1:46" ht="38.25" x14ac:dyDescent="0.25">
      <c r="A45" s="8" t="s">
        <v>226</v>
      </c>
      <c r="B45" s="9" t="s">
        <v>245</v>
      </c>
      <c r="C45" s="10">
        <v>1691</v>
      </c>
      <c r="D45" s="10" t="s">
        <v>142</v>
      </c>
      <c r="E45" s="11" t="s">
        <v>40</v>
      </c>
      <c r="F45" s="11" t="s">
        <v>90</v>
      </c>
      <c r="G45" s="13" t="s">
        <v>44</v>
      </c>
      <c r="H45" s="13" t="s">
        <v>89</v>
      </c>
      <c r="I45" s="26" t="s">
        <v>145</v>
      </c>
      <c r="J45" s="14" t="s">
        <v>239</v>
      </c>
      <c r="K45" s="15">
        <v>43075</v>
      </c>
      <c r="L45" s="16">
        <v>43507</v>
      </c>
      <c r="M45" s="6">
        <v>0</v>
      </c>
      <c r="N45" s="6">
        <v>0</v>
      </c>
      <c r="O45" s="6">
        <v>0</v>
      </c>
      <c r="P45" s="6">
        <v>0</v>
      </c>
      <c r="Q45" s="6">
        <v>0</v>
      </c>
      <c r="R45" s="6">
        <v>0</v>
      </c>
      <c r="S45" s="6">
        <v>0</v>
      </c>
      <c r="T45" s="6">
        <v>0</v>
      </c>
      <c r="U45" s="6">
        <v>0</v>
      </c>
      <c r="V45" s="6">
        <v>0</v>
      </c>
      <c r="W45" s="6">
        <v>0</v>
      </c>
      <c r="X45" s="6">
        <v>0</v>
      </c>
      <c r="Y45" s="6">
        <v>0</v>
      </c>
      <c r="Z45" s="6">
        <v>0</v>
      </c>
      <c r="AA45" s="6">
        <v>0</v>
      </c>
      <c r="AB45" s="6">
        <v>0</v>
      </c>
      <c r="AC45" s="6">
        <v>0</v>
      </c>
      <c r="AD45" s="6">
        <v>0</v>
      </c>
      <c r="AE45" s="6">
        <v>0</v>
      </c>
      <c r="AF45" s="6">
        <v>0</v>
      </c>
      <c r="AG45" s="6">
        <v>0</v>
      </c>
      <c r="AH45" s="6">
        <v>0</v>
      </c>
      <c r="AI45" s="6">
        <v>0</v>
      </c>
      <c r="AJ45" s="6">
        <v>0</v>
      </c>
      <c r="AK45" s="6">
        <v>8078845.04</v>
      </c>
      <c r="AL45" s="6">
        <v>0</v>
      </c>
      <c r="AM45" s="6">
        <v>38765571.290000007</v>
      </c>
      <c r="AN45" s="6">
        <f>31591766.98+1700000</f>
        <v>33291766.98</v>
      </c>
      <c r="AO45" s="6">
        <v>0</v>
      </c>
      <c r="AP45" s="6">
        <v>0</v>
      </c>
      <c r="AQ45" s="6">
        <v>0</v>
      </c>
      <c r="AR45" s="6">
        <v>0</v>
      </c>
      <c r="AS45" s="17">
        <f t="shared" si="0"/>
        <v>46844416.330000006</v>
      </c>
      <c r="AT45" s="17">
        <f t="shared" si="1"/>
        <v>33291766.98</v>
      </c>
    </row>
    <row r="46" spans="1:46" ht="63.75" x14ac:dyDescent="0.25">
      <c r="A46" s="8" t="s">
        <v>226</v>
      </c>
      <c r="B46" s="9" t="s">
        <v>244</v>
      </c>
      <c r="C46" s="10">
        <v>2201</v>
      </c>
      <c r="D46" s="19" t="s">
        <v>185</v>
      </c>
      <c r="E46" s="11" t="s">
        <v>47</v>
      </c>
      <c r="F46" s="12" t="s">
        <v>129</v>
      </c>
      <c r="G46" s="13" t="s">
        <v>42</v>
      </c>
      <c r="H46" s="14" t="s">
        <v>158</v>
      </c>
      <c r="I46" s="27" t="s">
        <v>150</v>
      </c>
      <c r="J46" s="14" t="s">
        <v>239</v>
      </c>
      <c r="K46" s="15">
        <v>43099</v>
      </c>
      <c r="L46" s="16">
        <v>43921</v>
      </c>
      <c r="M46" s="6">
        <v>0</v>
      </c>
      <c r="N46" s="6">
        <v>0</v>
      </c>
      <c r="O46" s="6">
        <v>0</v>
      </c>
      <c r="P46" s="6">
        <v>0</v>
      </c>
      <c r="Q46" s="6">
        <v>0</v>
      </c>
      <c r="R46" s="6">
        <v>0</v>
      </c>
      <c r="S46" s="6">
        <v>0</v>
      </c>
      <c r="T46" s="6">
        <v>0</v>
      </c>
      <c r="U46" s="6">
        <v>0</v>
      </c>
      <c r="V46" s="6">
        <v>0</v>
      </c>
      <c r="W46" s="6">
        <v>0</v>
      </c>
      <c r="X46" s="6">
        <v>0</v>
      </c>
      <c r="Y46" s="6">
        <v>0</v>
      </c>
      <c r="Z46" s="6">
        <v>0</v>
      </c>
      <c r="AA46" s="6">
        <v>0</v>
      </c>
      <c r="AB46" s="6">
        <v>0</v>
      </c>
      <c r="AC46" s="6">
        <v>0</v>
      </c>
      <c r="AD46" s="6">
        <v>0</v>
      </c>
      <c r="AE46" s="6">
        <v>0</v>
      </c>
      <c r="AF46" s="6">
        <v>0</v>
      </c>
      <c r="AG46" s="6">
        <v>0</v>
      </c>
      <c r="AH46" s="6">
        <v>0</v>
      </c>
      <c r="AI46" s="6">
        <v>0</v>
      </c>
      <c r="AJ46" s="6">
        <v>0</v>
      </c>
      <c r="AK46" s="6">
        <v>0</v>
      </c>
      <c r="AL46" s="6">
        <v>0</v>
      </c>
      <c r="AM46" s="6">
        <v>2134311.11</v>
      </c>
      <c r="AN46" s="6">
        <v>1431669.53</v>
      </c>
      <c r="AO46" s="6">
        <v>1203666.3</v>
      </c>
      <c r="AP46" s="6">
        <v>1203666.3</v>
      </c>
      <c r="AQ46" s="6">
        <v>0</v>
      </c>
      <c r="AR46" s="6">
        <v>0</v>
      </c>
      <c r="AS46" s="17">
        <f t="shared" si="0"/>
        <v>3337977.41</v>
      </c>
      <c r="AT46" s="17">
        <f t="shared" si="1"/>
        <v>2635335.83</v>
      </c>
    </row>
    <row r="47" spans="1:46" ht="76.5" x14ac:dyDescent="0.25">
      <c r="A47" s="8" t="s">
        <v>226</v>
      </c>
      <c r="B47" s="9" t="s">
        <v>243</v>
      </c>
      <c r="C47" s="10">
        <v>1671</v>
      </c>
      <c r="D47" s="20" t="s">
        <v>144</v>
      </c>
      <c r="E47" s="11" t="s">
        <v>45</v>
      </c>
      <c r="F47" s="12" t="s">
        <v>130</v>
      </c>
      <c r="G47" s="13" t="s">
        <v>46</v>
      </c>
      <c r="H47" s="14" t="s">
        <v>160</v>
      </c>
      <c r="I47" s="27" t="s">
        <v>151</v>
      </c>
      <c r="J47" s="14" t="s">
        <v>239</v>
      </c>
      <c r="K47" s="15">
        <v>43141</v>
      </c>
      <c r="L47" s="16">
        <v>43830</v>
      </c>
      <c r="M47" s="6">
        <v>0</v>
      </c>
      <c r="N47" s="6">
        <v>0</v>
      </c>
      <c r="O47" s="6">
        <v>0</v>
      </c>
      <c r="P47" s="6">
        <v>0</v>
      </c>
      <c r="Q47" s="6">
        <v>0</v>
      </c>
      <c r="R47" s="6">
        <v>0</v>
      </c>
      <c r="S47" s="6">
        <v>0</v>
      </c>
      <c r="T47" s="6">
        <v>0</v>
      </c>
      <c r="U47" s="6">
        <v>0</v>
      </c>
      <c r="V47" s="6">
        <v>0</v>
      </c>
      <c r="W47" s="6">
        <v>0</v>
      </c>
      <c r="X47" s="6">
        <v>0</v>
      </c>
      <c r="Y47" s="6">
        <v>0</v>
      </c>
      <c r="Z47" s="6">
        <v>0</v>
      </c>
      <c r="AA47" s="6">
        <v>0</v>
      </c>
      <c r="AB47" s="6">
        <v>0</v>
      </c>
      <c r="AC47" s="6">
        <v>0</v>
      </c>
      <c r="AD47" s="6">
        <v>0</v>
      </c>
      <c r="AE47" s="6">
        <v>0</v>
      </c>
      <c r="AF47" s="6">
        <v>0</v>
      </c>
      <c r="AG47" s="6">
        <v>0</v>
      </c>
      <c r="AH47" s="6">
        <v>0</v>
      </c>
      <c r="AI47" s="6">
        <v>0</v>
      </c>
      <c r="AJ47" s="6">
        <v>0</v>
      </c>
      <c r="AK47" s="6">
        <v>0</v>
      </c>
      <c r="AL47" s="6">
        <v>0</v>
      </c>
      <c r="AM47" s="6">
        <v>4020126.02</v>
      </c>
      <c r="AN47" s="6">
        <v>4020126.02</v>
      </c>
      <c r="AO47" s="6">
        <v>3739596.9699999997</v>
      </c>
      <c r="AP47" s="6">
        <v>3739596.96</v>
      </c>
      <c r="AQ47" s="6">
        <v>0</v>
      </c>
      <c r="AR47" s="6">
        <v>0</v>
      </c>
      <c r="AS47" s="17">
        <f t="shared" si="0"/>
        <v>7759722.9900000002</v>
      </c>
      <c r="AT47" s="17">
        <f t="shared" si="1"/>
        <v>7759722.9800000004</v>
      </c>
    </row>
    <row r="48" spans="1:46" ht="63.75" x14ac:dyDescent="0.25">
      <c r="A48" s="8" t="s">
        <v>226</v>
      </c>
      <c r="B48" s="9" t="s">
        <v>242</v>
      </c>
      <c r="C48" s="10">
        <v>1701</v>
      </c>
      <c r="D48" s="10" t="s">
        <v>143</v>
      </c>
      <c r="E48" s="11" t="s">
        <v>43</v>
      </c>
      <c r="F48" s="11" t="s">
        <v>90</v>
      </c>
      <c r="G48" s="13" t="s">
        <v>44</v>
      </c>
      <c r="H48" s="13" t="s">
        <v>89</v>
      </c>
      <c r="I48" s="26" t="s">
        <v>87</v>
      </c>
      <c r="J48" s="14" t="s">
        <v>239</v>
      </c>
      <c r="K48" s="15">
        <v>43200</v>
      </c>
      <c r="L48" s="16">
        <v>43434</v>
      </c>
      <c r="M48" s="6">
        <v>0</v>
      </c>
      <c r="N48" s="6">
        <v>0</v>
      </c>
      <c r="O48" s="6">
        <v>0</v>
      </c>
      <c r="P48" s="6">
        <v>0</v>
      </c>
      <c r="Q48" s="6">
        <v>0</v>
      </c>
      <c r="R48" s="6">
        <v>0</v>
      </c>
      <c r="S48" s="6">
        <v>0</v>
      </c>
      <c r="T48" s="6">
        <v>0</v>
      </c>
      <c r="U48" s="6">
        <v>0</v>
      </c>
      <c r="V48" s="6">
        <v>0</v>
      </c>
      <c r="W48" s="6">
        <v>0</v>
      </c>
      <c r="X48" s="6">
        <v>0</v>
      </c>
      <c r="Y48" s="6">
        <v>0</v>
      </c>
      <c r="Z48" s="6">
        <v>0</v>
      </c>
      <c r="AA48" s="6">
        <v>0</v>
      </c>
      <c r="AB48" s="6">
        <v>0</v>
      </c>
      <c r="AC48" s="6">
        <v>0</v>
      </c>
      <c r="AD48" s="6">
        <v>0</v>
      </c>
      <c r="AE48" s="6">
        <v>0</v>
      </c>
      <c r="AF48" s="6">
        <v>0</v>
      </c>
      <c r="AG48" s="6">
        <v>0</v>
      </c>
      <c r="AH48" s="6">
        <v>0</v>
      </c>
      <c r="AI48" s="6">
        <v>0</v>
      </c>
      <c r="AJ48" s="6">
        <v>0</v>
      </c>
      <c r="AK48" s="6">
        <v>0</v>
      </c>
      <c r="AL48" s="6">
        <v>0</v>
      </c>
      <c r="AM48" s="6">
        <v>630113.19999999984</v>
      </c>
      <c r="AN48" s="6">
        <v>630113.19999999995</v>
      </c>
      <c r="AO48" s="6">
        <v>0</v>
      </c>
      <c r="AP48" s="6">
        <v>0</v>
      </c>
      <c r="AQ48" s="6">
        <v>0</v>
      </c>
      <c r="AR48" s="6">
        <v>0</v>
      </c>
      <c r="AS48" s="17">
        <f t="shared" si="0"/>
        <v>630113.19999999984</v>
      </c>
      <c r="AT48" s="17">
        <f t="shared" si="1"/>
        <v>630113.19999999995</v>
      </c>
    </row>
    <row r="49" spans="1:46" ht="38.25" x14ac:dyDescent="0.25">
      <c r="A49" s="8" t="s">
        <v>226</v>
      </c>
      <c r="B49" s="9" t="s">
        <v>241</v>
      </c>
      <c r="C49" s="10">
        <v>2091</v>
      </c>
      <c r="D49" s="12" t="s">
        <v>138</v>
      </c>
      <c r="E49" s="11" t="s">
        <v>32</v>
      </c>
      <c r="F49" s="18" t="s">
        <v>146</v>
      </c>
      <c r="G49" s="13" t="s">
        <v>48</v>
      </c>
      <c r="H49" s="14" t="s">
        <v>159</v>
      </c>
      <c r="I49" s="27" t="s">
        <v>152</v>
      </c>
      <c r="J49" s="14" t="s">
        <v>239</v>
      </c>
      <c r="K49" s="15">
        <v>43223</v>
      </c>
      <c r="L49" s="16">
        <v>43892</v>
      </c>
      <c r="M49" s="6">
        <v>0</v>
      </c>
      <c r="N49" s="6">
        <v>0</v>
      </c>
      <c r="O49" s="6">
        <v>0</v>
      </c>
      <c r="P49" s="6">
        <v>0</v>
      </c>
      <c r="Q49" s="6">
        <v>0</v>
      </c>
      <c r="R49" s="6">
        <v>0</v>
      </c>
      <c r="S49" s="6">
        <v>0</v>
      </c>
      <c r="T49" s="6">
        <v>0</v>
      </c>
      <c r="U49" s="6">
        <v>0</v>
      </c>
      <c r="V49" s="6">
        <v>0</v>
      </c>
      <c r="W49" s="6">
        <v>0</v>
      </c>
      <c r="X49" s="6">
        <v>0</v>
      </c>
      <c r="Y49" s="6">
        <v>0</v>
      </c>
      <c r="Z49" s="6">
        <v>0</v>
      </c>
      <c r="AA49" s="6">
        <v>0</v>
      </c>
      <c r="AB49" s="6">
        <v>0</v>
      </c>
      <c r="AC49" s="6">
        <v>0</v>
      </c>
      <c r="AD49" s="6">
        <v>0</v>
      </c>
      <c r="AE49" s="6">
        <v>0</v>
      </c>
      <c r="AF49" s="6">
        <v>0</v>
      </c>
      <c r="AG49" s="6">
        <v>0</v>
      </c>
      <c r="AH49" s="6">
        <v>0</v>
      </c>
      <c r="AI49" s="6">
        <v>0</v>
      </c>
      <c r="AJ49" s="6">
        <v>0</v>
      </c>
      <c r="AK49" s="6">
        <v>0</v>
      </c>
      <c r="AL49" s="6">
        <v>0</v>
      </c>
      <c r="AM49" s="6">
        <v>2082966.7999999998</v>
      </c>
      <c r="AN49" s="6">
        <v>2082966.8</v>
      </c>
      <c r="AO49" s="6">
        <v>1500000</v>
      </c>
      <c r="AP49" s="6">
        <v>1269589.53</v>
      </c>
      <c r="AQ49" s="6">
        <v>0</v>
      </c>
      <c r="AR49" s="6">
        <v>0</v>
      </c>
      <c r="AS49" s="17">
        <f t="shared" si="0"/>
        <v>3582966.8</v>
      </c>
      <c r="AT49" s="17">
        <f t="shared" si="1"/>
        <v>3352556.33</v>
      </c>
    </row>
    <row r="50" spans="1:46" ht="38.25" x14ac:dyDescent="0.25">
      <c r="A50" s="8" t="s">
        <v>226</v>
      </c>
      <c r="B50" s="9" t="s">
        <v>240</v>
      </c>
      <c r="C50" s="10">
        <v>1481</v>
      </c>
      <c r="D50" s="12" t="s">
        <v>131</v>
      </c>
      <c r="E50" s="11" t="s">
        <v>0</v>
      </c>
      <c r="F50" s="12" t="s">
        <v>130</v>
      </c>
      <c r="G50" s="13" t="s">
        <v>46</v>
      </c>
      <c r="H50" s="14" t="s">
        <v>160</v>
      </c>
      <c r="I50" s="27" t="s">
        <v>234</v>
      </c>
      <c r="J50" s="16" t="s">
        <v>29</v>
      </c>
      <c r="K50" s="15">
        <v>43897</v>
      </c>
      <c r="L50" s="15">
        <v>44626</v>
      </c>
      <c r="M50" s="6">
        <v>0</v>
      </c>
      <c r="N50" s="6">
        <v>0</v>
      </c>
      <c r="O50" s="6">
        <v>0</v>
      </c>
      <c r="P50" s="6">
        <v>0</v>
      </c>
      <c r="Q50" s="6">
        <v>0</v>
      </c>
      <c r="R50" s="6">
        <v>0</v>
      </c>
      <c r="S50" s="6">
        <v>0</v>
      </c>
      <c r="T50" s="6">
        <v>0</v>
      </c>
      <c r="U50" s="6">
        <v>0</v>
      </c>
      <c r="V50" s="6">
        <v>0</v>
      </c>
      <c r="W50" s="6">
        <v>0</v>
      </c>
      <c r="X50" s="6">
        <v>0</v>
      </c>
      <c r="Y50" s="6">
        <v>0</v>
      </c>
      <c r="Z50" s="6">
        <v>0</v>
      </c>
      <c r="AA50" s="6">
        <v>0</v>
      </c>
      <c r="AB50" s="6">
        <v>0</v>
      </c>
      <c r="AC50" s="6">
        <v>0</v>
      </c>
      <c r="AD50" s="6">
        <v>0</v>
      </c>
      <c r="AE50" s="6">
        <v>0</v>
      </c>
      <c r="AF50" s="6">
        <v>0</v>
      </c>
      <c r="AG50" s="6">
        <v>0</v>
      </c>
      <c r="AH50" s="6">
        <v>0</v>
      </c>
      <c r="AI50" s="6">
        <v>0</v>
      </c>
      <c r="AJ50" s="6">
        <v>0</v>
      </c>
      <c r="AK50" s="6">
        <v>0</v>
      </c>
      <c r="AL50" s="6">
        <v>0</v>
      </c>
      <c r="AM50" s="6">
        <v>0</v>
      </c>
      <c r="AN50" s="6">
        <v>0</v>
      </c>
      <c r="AO50" s="6">
        <v>0</v>
      </c>
      <c r="AP50" s="6">
        <v>0</v>
      </c>
      <c r="AQ50" s="6">
        <v>3715941.6999999997</v>
      </c>
      <c r="AR50" s="6">
        <f>279782.73+53987.25</f>
        <v>333769.98</v>
      </c>
      <c r="AS50" s="17">
        <f t="shared" si="0"/>
        <v>3715941.6999999997</v>
      </c>
      <c r="AT50" s="17">
        <f t="shared" si="1"/>
        <v>333769.98</v>
      </c>
    </row>
    <row r="51" spans="1:46" ht="63.75" x14ac:dyDescent="0.25">
      <c r="A51" s="8" t="s">
        <v>226</v>
      </c>
      <c r="B51" s="9" t="s">
        <v>291</v>
      </c>
      <c r="C51" s="10">
        <v>2201</v>
      </c>
      <c r="D51" s="19" t="s">
        <v>185</v>
      </c>
      <c r="E51" s="11" t="s">
        <v>47</v>
      </c>
      <c r="F51" s="12" t="s">
        <v>129</v>
      </c>
      <c r="G51" s="13" t="s">
        <v>42</v>
      </c>
      <c r="H51" s="14" t="s">
        <v>158</v>
      </c>
      <c r="I51" s="27" t="s">
        <v>292</v>
      </c>
      <c r="J51" s="16" t="s">
        <v>29</v>
      </c>
      <c r="K51" s="15">
        <v>44058</v>
      </c>
      <c r="L51" s="15">
        <v>44787</v>
      </c>
      <c r="M51" s="6">
        <v>0</v>
      </c>
      <c r="N51" s="6">
        <v>0</v>
      </c>
      <c r="O51" s="6">
        <v>0</v>
      </c>
      <c r="P51" s="6">
        <v>0</v>
      </c>
      <c r="Q51" s="6">
        <v>0</v>
      </c>
      <c r="R51" s="6">
        <v>0</v>
      </c>
      <c r="S51" s="6">
        <v>0</v>
      </c>
      <c r="T51" s="6">
        <v>0</v>
      </c>
      <c r="U51" s="6">
        <v>0</v>
      </c>
      <c r="V51" s="6">
        <v>0</v>
      </c>
      <c r="W51" s="6">
        <v>0</v>
      </c>
      <c r="X51" s="6">
        <v>0</v>
      </c>
      <c r="Y51" s="6">
        <v>0</v>
      </c>
      <c r="Z51" s="6">
        <v>0</v>
      </c>
      <c r="AA51" s="6">
        <v>0</v>
      </c>
      <c r="AB51" s="6">
        <v>0</v>
      </c>
      <c r="AC51" s="6">
        <v>0</v>
      </c>
      <c r="AD51" s="6">
        <v>0</v>
      </c>
      <c r="AE51" s="6">
        <v>0</v>
      </c>
      <c r="AF51" s="6">
        <v>0</v>
      </c>
      <c r="AG51" s="6">
        <v>0</v>
      </c>
      <c r="AH51" s="6">
        <v>0</v>
      </c>
      <c r="AI51" s="6">
        <v>0</v>
      </c>
      <c r="AJ51" s="6">
        <v>0</v>
      </c>
      <c r="AK51" s="6">
        <v>0</v>
      </c>
      <c r="AL51" s="6">
        <v>0</v>
      </c>
      <c r="AM51" s="6">
        <v>0</v>
      </c>
      <c r="AN51" s="6">
        <v>0</v>
      </c>
      <c r="AO51" s="6">
        <v>0</v>
      </c>
      <c r="AP51" s="6">
        <v>0</v>
      </c>
      <c r="AQ51" s="6">
        <v>330000</v>
      </c>
      <c r="AR51" s="6">
        <v>152560.14000000001</v>
      </c>
      <c r="AS51" s="17">
        <f t="shared" si="0"/>
        <v>330000</v>
      </c>
      <c r="AT51" s="17">
        <f t="shared" si="1"/>
        <v>152560.14000000001</v>
      </c>
    </row>
    <row r="52" spans="1:46" ht="51" x14ac:dyDescent="0.25">
      <c r="A52" s="8" t="s">
        <v>227</v>
      </c>
      <c r="B52" s="21" t="s">
        <v>228</v>
      </c>
      <c r="C52" s="10">
        <v>1271</v>
      </c>
      <c r="D52" s="12" t="s">
        <v>155</v>
      </c>
      <c r="E52" s="13" t="s">
        <v>30</v>
      </c>
      <c r="F52" s="18" t="s">
        <v>119</v>
      </c>
      <c r="G52" s="13" t="s">
        <v>31</v>
      </c>
      <c r="H52" s="14" t="s">
        <v>161</v>
      </c>
      <c r="I52" s="27" t="s">
        <v>238</v>
      </c>
      <c r="J52" s="14" t="s">
        <v>239</v>
      </c>
      <c r="K52" s="22">
        <v>43463</v>
      </c>
      <c r="L52" s="23">
        <f>K52+179</f>
        <v>43642</v>
      </c>
      <c r="M52" s="6">
        <v>0</v>
      </c>
      <c r="N52" s="6">
        <v>0</v>
      </c>
      <c r="O52" s="6">
        <v>0</v>
      </c>
      <c r="P52" s="6">
        <v>0</v>
      </c>
      <c r="Q52" s="6">
        <v>0</v>
      </c>
      <c r="R52" s="6">
        <v>0</v>
      </c>
      <c r="S52" s="6">
        <v>0</v>
      </c>
      <c r="T52" s="6">
        <v>0</v>
      </c>
      <c r="U52" s="6">
        <v>0</v>
      </c>
      <c r="V52" s="6">
        <v>0</v>
      </c>
      <c r="W52" s="6">
        <v>0</v>
      </c>
      <c r="X52" s="6">
        <v>0</v>
      </c>
      <c r="Y52" s="6">
        <v>0</v>
      </c>
      <c r="Z52" s="6">
        <v>0</v>
      </c>
      <c r="AA52" s="6">
        <v>0</v>
      </c>
      <c r="AB52" s="6">
        <v>0</v>
      </c>
      <c r="AC52" s="6">
        <v>0</v>
      </c>
      <c r="AD52" s="6">
        <v>0</v>
      </c>
      <c r="AE52" s="6">
        <v>0</v>
      </c>
      <c r="AF52" s="6">
        <v>0</v>
      </c>
      <c r="AG52" s="6">
        <v>0</v>
      </c>
      <c r="AH52" s="6">
        <v>0</v>
      </c>
      <c r="AI52" s="6">
        <v>0</v>
      </c>
      <c r="AJ52" s="6">
        <v>0</v>
      </c>
      <c r="AK52" s="6">
        <v>0</v>
      </c>
      <c r="AL52" s="6">
        <v>0</v>
      </c>
      <c r="AM52" s="6">
        <v>0</v>
      </c>
      <c r="AN52" s="6">
        <v>0</v>
      </c>
      <c r="AO52" s="6">
        <v>9147651.7899999991</v>
      </c>
      <c r="AP52" s="6">
        <f>8184793.48+133487.62</f>
        <v>8318281.1000000006</v>
      </c>
      <c r="AQ52" s="6">
        <v>0</v>
      </c>
      <c r="AR52" s="6">
        <v>0</v>
      </c>
      <c r="AS52" s="17">
        <f t="shared" si="0"/>
        <v>9147651.7899999991</v>
      </c>
      <c r="AT52" s="17">
        <f t="shared" si="1"/>
        <v>8318281.1000000006</v>
      </c>
    </row>
    <row r="53" spans="1:46" ht="38.25" x14ac:dyDescent="0.25">
      <c r="A53" s="8" t="s">
        <v>227</v>
      </c>
      <c r="B53" s="21" t="s">
        <v>229</v>
      </c>
      <c r="C53" s="10">
        <v>1691</v>
      </c>
      <c r="D53" s="12" t="s">
        <v>156</v>
      </c>
      <c r="E53" s="13" t="s">
        <v>154</v>
      </c>
      <c r="F53" s="18" t="s">
        <v>90</v>
      </c>
      <c r="G53" s="13" t="s">
        <v>44</v>
      </c>
      <c r="H53" s="13" t="s">
        <v>89</v>
      </c>
      <c r="I53" s="27" t="s">
        <v>145</v>
      </c>
      <c r="J53" s="16" t="s">
        <v>29</v>
      </c>
      <c r="K53" s="22">
        <v>43508</v>
      </c>
      <c r="L53" s="23">
        <v>44196</v>
      </c>
      <c r="M53" s="6">
        <v>0</v>
      </c>
      <c r="N53" s="6">
        <v>0</v>
      </c>
      <c r="O53" s="6">
        <v>0</v>
      </c>
      <c r="P53" s="6">
        <v>0</v>
      </c>
      <c r="Q53" s="6">
        <v>0</v>
      </c>
      <c r="R53" s="6">
        <v>0</v>
      </c>
      <c r="S53" s="6">
        <v>0</v>
      </c>
      <c r="T53" s="6">
        <v>0</v>
      </c>
      <c r="U53" s="6">
        <v>0</v>
      </c>
      <c r="V53" s="6">
        <v>0</v>
      </c>
      <c r="W53" s="6">
        <v>0</v>
      </c>
      <c r="X53" s="6">
        <v>0</v>
      </c>
      <c r="Y53" s="6">
        <v>0</v>
      </c>
      <c r="Z53" s="6">
        <v>0</v>
      </c>
      <c r="AA53" s="6">
        <v>0</v>
      </c>
      <c r="AB53" s="6">
        <v>0</v>
      </c>
      <c r="AC53" s="6">
        <v>0</v>
      </c>
      <c r="AD53" s="6">
        <v>0</v>
      </c>
      <c r="AE53" s="6">
        <v>0</v>
      </c>
      <c r="AF53" s="6">
        <v>0</v>
      </c>
      <c r="AG53" s="6">
        <v>0</v>
      </c>
      <c r="AH53" s="6">
        <v>0</v>
      </c>
      <c r="AI53" s="6">
        <v>0</v>
      </c>
      <c r="AJ53" s="6">
        <v>0</v>
      </c>
      <c r="AK53" s="6">
        <v>0</v>
      </c>
      <c r="AL53" s="6">
        <v>0</v>
      </c>
      <c r="AM53" s="6">
        <v>0</v>
      </c>
      <c r="AN53" s="6">
        <v>0</v>
      </c>
      <c r="AO53" s="6">
        <v>26624780.199999999</v>
      </c>
      <c r="AP53" s="6">
        <v>19507856.809999999</v>
      </c>
      <c r="AQ53" s="6">
        <v>11459618.640000001</v>
      </c>
      <c r="AR53" s="6">
        <f>307859.19+1580977.74+1343328.54+379412.69+509664.26+2709617.09</f>
        <v>6830859.5099999998</v>
      </c>
      <c r="AS53" s="17">
        <f t="shared" si="0"/>
        <v>38084398.840000004</v>
      </c>
      <c r="AT53" s="17">
        <f t="shared" si="1"/>
        <v>26338716.32</v>
      </c>
    </row>
    <row r="54" spans="1:46" ht="51" x14ac:dyDescent="0.25">
      <c r="A54" s="8" t="s">
        <v>227</v>
      </c>
      <c r="B54" s="21" t="s">
        <v>230</v>
      </c>
      <c r="C54" s="10">
        <v>1271</v>
      </c>
      <c r="D54" s="12" t="s">
        <v>155</v>
      </c>
      <c r="E54" s="13" t="s">
        <v>153</v>
      </c>
      <c r="F54" s="18" t="s">
        <v>119</v>
      </c>
      <c r="G54" s="13" t="s">
        <v>31</v>
      </c>
      <c r="H54" s="14" t="s">
        <v>161</v>
      </c>
      <c r="I54" s="29" t="s">
        <v>157</v>
      </c>
      <c r="J54" s="14" t="s">
        <v>239</v>
      </c>
      <c r="K54" s="22">
        <v>43643</v>
      </c>
      <c r="L54" s="23">
        <v>43822</v>
      </c>
      <c r="M54" s="6">
        <v>0</v>
      </c>
      <c r="N54" s="6">
        <v>0</v>
      </c>
      <c r="O54" s="6">
        <v>0</v>
      </c>
      <c r="P54" s="6">
        <v>0</v>
      </c>
      <c r="Q54" s="6">
        <v>0</v>
      </c>
      <c r="R54" s="6">
        <v>0</v>
      </c>
      <c r="S54" s="6">
        <v>0</v>
      </c>
      <c r="T54" s="6">
        <v>0</v>
      </c>
      <c r="U54" s="6">
        <v>0</v>
      </c>
      <c r="V54" s="6">
        <v>0</v>
      </c>
      <c r="W54" s="6">
        <v>0</v>
      </c>
      <c r="X54" s="6">
        <v>0</v>
      </c>
      <c r="Y54" s="6">
        <v>0</v>
      </c>
      <c r="Z54" s="6">
        <v>0</v>
      </c>
      <c r="AA54" s="6">
        <v>0</v>
      </c>
      <c r="AB54" s="6">
        <v>0</v>
      </c>
      <c r="AC54" s="6">
        <v>0</v>
      </c>
      <c r="AD54" s="6">
        <v>0</v>
      </c>
      <c r="AE54" s="6">
        <v>0</v>
      </c>
      <c r="AF54" s="6">
        <v>0</v>
      </c>
      <c r="AG54" s="6">
        <v>0</v>
      </c>
      <c r="AH54" s="6">
        <v>0</v>
      </c>
      <c r="AI54" s="6">
        <v>0</v>
      </c>
      <c r="AJ54" s="6">
        <v>0</v>
      </c>
      <c r="AK54" s="6">
        <v>0</v>
      </c>
      <c r="AL54" s="6">
        <v>0</v>
      </c>
      <c r="AM54" s="6">
        <v>0</v>
      </c>
      <c r="AN54" s="6">
        <v>0</v>
      </c>
      <c r="AO54" s="6">
        <v>9150000</v>
      </c>
      <c r="AP54" s="6">
        <v>6871554.96</v>
      </c>
      <c r="AQ54" s="6">
        <v>0</v>
      </c>
      <c r="AR54" s="6">
        <v>0</v>
      </c>
      <c r="AS54" s="17">
        <f t="shared" si="0"/>
        <v>9150000</v>
      </c>
      <c r="AT54" s="17">
        <f t="shared" si="1"/>
        <v>6871554.96</v>
      </c>
    </row>
    <row r="55" spans="1:46" ht="51" x14ac:dyDescent="0.25">
      <c r="A55" s="8" t="s">
        <v>227</v>
      </c>
      <c r="B55" s="21" t="s">
        <v>235</v>
      </c>
      <c r="C55" s="10">
        <v>1271</v>
      </c>
      <c r="D55" s="12" t="s">
        <v>155</v>
      </c>
      <c r="E55" s="13" t="s">
        <v>153</v>
      </c>
      <c r="F55" s="18" t="s">
        <v>119</v>
      </c>
      <c r="G55" s="13" t="s">
        <v>31</v>
      </c>
      <c r="H55" s="14" t="s">
        <v>161</v>
      </c>
      <c r="I55" s="29" t="s">
        <v>157</v>
      </c>
      <c r="J55" s="14" t="s">
        <v>239</v>
      </c>
      <c r="K55" s="22">
        <v>43820</v>
      </c>
      <c r="L55" s="23">
        <v>43999</v>
      </c>
      <c r="M55" s="6">
        <v>0</v>
      </c>
      <c r="N55" s="6">
        <v>0</v>
      </c>
      <c r="O55" s="6">
        <v>0</v>
      </c>
      <c r="P55" s="6">
        <v>0</v>
      </c>
      <c r="Q55" s="6">
        <v>0</v>
      </c>
      <c r="R55" s="6">
        <v>0</v>
      </c>
      <c r="S55" s="6">
        <v>0</v>
      </c>
      <c r="T55" s="6">
        <v>0</v>
      </c>
      <c r="U55" s="6">
        <v>0</v>
      </c>
      <c r="V55" s="6">
        <v>0</v>
      </c>
      <c r="W55" s="6">
        <v>0</v>
      </c>
      <c r="X55" s="6">
        <v>0</v>
      </c>
      <c r="Y55" s="6">
        <v>0</v>
      </c>
      <c r="Z55" s="6">
        <v>0</v>
      </c>
      <c r="AA55" s="6">
        <v>0</v>
      </c>
      <c r="AB55" s="6">
        <v>0</v>
      </c>
      <c r="AC55" s="6">
        <v>0</v>
      </c>
      <c r="AD55" s="6">
        <v>0</v>
      </c>
      <c r="AE55" s="6">
        <v>0</v>
      </c>
      <c r="AF55" s="6">
        <v>0</v>
      </c>
      <c r="AG55" s="6">
        <v>0</v>
      </c>
      <c r="AH55" s="6">
        <v>0</v>
      </c>
      <c r="AI55" s="6">
        <v>0</v>
      </c>
      <c r="AJ55" s="6">
        <v>0</v>
      </c>
      <c r="AK55" s="6">
        <v>0</v>
      </c>
      <c r="AL55" s="6">
        <v>0</v>
      </c>
      <c r="AM55" s="6">
        <v>0</v>
      </c>
      <c r="AN55" s="6">
        <v>0</v>
      </c>
      <c r="AO55" s="6">
        <v>0</v>
      </c>
      <c r="AP55" s="6">
        <v>0</v>
      </c>
      <c r="AQ55" s="6">
        <v>8750000</v>
      </c>
      <c r="AR55" s="6">
        <v>6749999.9999999991</v>
      </c>
      <c r="AS55" s="17">
        <f t="shared" si="0"/>
        <v>8750000</v>
      </c>
      <c r="AT55" s="17">
        <f t="shared" si="1"/>
        <v>6749999.9999999991</v>
      </c>
    </row>
    <row r="56" spans="1:46" ht="63.75" x14ac:dyDescent="0.25">
      <c r="A56" s="8" t="s">
        <v>227</v>
      </c>
      <c r="B56" s="21" t="s">
        <v>237</v>
      </c>
      <c r="C56" s="10">
        <v>2181</v>
      </c>
      <c r="D56" s="10" t="s">
        <v>99</v>
      </c>
      <c r="E56" s="11" t="s">
        <v>9</v>
      </c>
      <c r="F56" s="12" t="s">
        <v>129</v>
      </c>
      <c r="G56" s="13" t="s">
        <v>42</v>
      </c>
      <c r="H56" s="14" t="s">
        <v>158</v>
      </c>
      <c r="I56" s="29" t="s">
        <v>236</v>
      </c>
      <c r="J56" s="16" t="s">
        <v>29</v>
      </c>
      <c r="K56" s="22">
        <v>43830</v>
      </c>
      <c r="L56" s="23">
        <v>45290</v>
      </c>
      <c r="M56" s="6">
        <v>0</v>
      </c>
      <c r="N56" s="6">
        <v>0</v>
      </c>
      <c r="O56" s="6">
        <v>0</v>
      </c>
      <c r="P56" s="6">
        <v>0</v>
      </c>
      <c r="Q56" s="6">
        <v>0</v>
      </c>
      <c r="R56" s="6">
        <v>0</v>
      </c>
      <c r="S56" s="6">
        <v>0</v>
      </c>
      <c r="T56" s="6">
        <v>0</v>
      </c>
      <c r="U56" s="6">
        <v>0</v>
      </c>
      <c r="V56" s="6">
        <v>0</v>
      </c>
      <c r="W56" s="6">
        <v>0</v>
      </c>
      <c r="X56" s="6">
        <v>0</v>
      </c>
      <c r="Y56" s="6">
        <v>0</v>
      </c>
      <c r="Z56" s="6">
        <v>0</v>
      </c>
      <c r="AA56" s="6">
        <v>0</v>
      </c>
      <c r="AB56" s="6">
        <v>0</v>
      </c>
      <c r="AC56" s="6">
        <v>0</v>
      </c>
      <c r="AD56" s="6">
        <v>0</v>
      </c>
      <c r="AE56" s="6">
        <v>0</v>
      </c>
      <c r="AF56" s="6">
        <v>0</v>
      </c>
      <c r="AG56" s="6">
        <v>0</v>
      </c>
      <c r="AH56" s="6">
        <v>0</v>
      </c>
      <c r="AI56" s="6">
        <v>0</v>
      </c>
      <c r="AJ56" s="6">
        <v>0</v>
      </c>
      <c r="AK56" s="6">
        <v>0</v>
      </c>
      <c r="AL56" s="6">
        <v>0</v>
      </c>
      <c r="AM56" s="6">
        <v>0</v>
      </c>
      <c r="AN56" s="6">
        <v>0</v>
      </c>
      <c r="AO56" s="6">
        <v>0</v>
      </c>
      <c r="AP56" s="6">
        <v>0</v>
      </c>
      <c r="AQ56" s="6">
        <v>4877875.38</v>
      </c>
      <c r="AR56" s="6">
        <f>1364639.56+553206.36+481898.64+336647.96+540005.19+505485.15+353056.32</f>
        <v>4134939.1799999997</v>
      </c>
      <c r="AS56" s="17">
        <f t="shared" si="0"/>
        <v>4877875.38</v>
      </c>
      <c r="AT56" s="17">
        <f t="shared" si="1"/>
        <v>4134939.1799999997</v>
      </c>
    </row>
    <row r="57" spans="1:46" ht="102" x14ac:dyDescent="0.25">
      <c r="A57" s="8" t="s">
        <v>227</v>
      </c>
      <c r="B57" s="21" t="s">
        <v>290</v>
      </c>
      <c r="C57" s="10">
        <v>1271</v>
      </c>
      <c r="D57" s="12" t="s">
        <v>155</v>
      </c>
      <c r="E57" s="11" t="s">
        <v>30</v>
      </c>
      <c r="F57" s="18" t="s">
        <v>119</v>
      </c>
      <c r="G57" s="13" t="s">
        <v>31</v>
      </c>
      <c r="H57" s="14" t="s">
        <v>161</v>
      </c>
      <c r="I57" s="29" t="s">
        <v>289</v>
      </c>
      <c r="J57" s="16" t="s">
        <v>29</v>
      </c>
      <c r="K57" s="22">
        <v>44043</v>
      </c>
      <c r="L57" s="23">
        <v>45291</v>
      </c>
      <c r="M57" s="6">
        <v>0</v>
      </c>
      <c r="N57" s="6">
        <v>0</v>
      </c>
      <c r="O57" s="6">
        <v>0</v>
      </c>
      <c r="P57" s="6">
        <v>0</v>
      </c>
      <c r="Q57" s="6">
        <v>0</v>
      </c>
      <c r="R57" s="6">
        <v>0</v>
      </c>
      <c r="S57" s="6">
        <v>0</v>
      </c>
      <c r="T57" s="6">
        <v>0</v>
      </c>
      <c r="U57" s="6">
        <v>0</v>
      </c>
      <c r="V57" s="6">
        <v>0</v>
      </c>
      <c r="W57" s="6">
        <v>0</v>
      </c>
      <c r="X57" s="6">
        <v>0</v>
      </c>
      <c r="Y57" s="6">
        <v>0</v>
      </c>
      <c r="Z57" s="6">
        <v>0</v>
      </c>
      <c r="AA57" s="6">
        <v>0</v>
      </c>
      <c r="AB57" s="6">
        <v>0</v>
      </c>
      <c r="AC57" s="6">
        <v>0</v>
      </c>
      <c r="AD57" s="6">
        <v>0</v>
      </c>
      <c r="AE57" s="6">
        <v>0</v>
      </c>
      <c r="AF57" s="6">
        <v>0</v>
      </c>
      <c r="AG57" s="6">
        <v>0</v>
      </c>
      <c r="AH57" s="6">
        <v>0</v>
      </c>
      <c r="AI57" s="6">
        <v>0</v>
      </c>
      <c r="AJ57" s="6">
        <v>0</v>
      </c>
      <c r="AK57" s="6">
        <v>0</v>
      </c>
      <c r="AL57" s="6">
        <v>0</v>
      </c>
      <c r="AM57" s="6">
        <v>0</v>
      </c>
      <c r="AN57" s="6">
        <v>0</v>
      </c>
      <c r="AO57" s="6">
        <v>0</v>
      </c>
      <c r="AP57" s="6">
        <v>0</v>
      </c>
      <c r="AQ57" s="6">
        <f>4500000+2250000</f>
        <v>6750000</v>
      </c>
      <c r="AR57" s="6">
        <f>1003859.56+182500+1442020.35+1442020.35</f>
        <v>4070400.2600000002</v>
      </c>
      <c r="AS57" s="17">
        <f t="shared" ref="AS57" si="2">M57+O57+Q57+S57+U57+W57+Y57+AA57+AC57+AE57+AG57+AI57+AK57+AM57+AO57+AQ57</f>
        <v>6750000</v>
      </c>
      <c r="AT57" s="17">
        <f t="shared" ref="AT57" si="3">N57+P57+R57+T57+V57+X57+Z57+AB57+AD57+AF57+AH57+AJ57+AL57+AN57+AP57+AR57</f>
        <v>4070400.2600000002</v>
      </c>
    </row>
    <row r="59" spans="1:46" x14ac:dyDescent="0.25">
      <c r="AQ59" s="30"/>
      <c r="AR59" s="30"/>
    </row>
  </sheetData>
  <autoFilter ref="A1:AT56"/>
  <sortState ref="A2:AR52">
    <sortCondition descending="1" ref="A2:A52"/>
    <sortCondition ref="B2:B52"/>
  </sortState>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Termos e 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Campos Prosdocimi</dc:creator>
  <cp:lastModifiedBy>Gustavo</cp:lastModifiedBy>
  <dcterms:created xsi:type="dcterms:W3CDTF">2019-08-07T14:12:06Z</dcterms:created>
  <dcterms:modified xsi:type="dcterms:W3CDTF">2020-10-19T19:00:46Z</dcterms:modified>
</cp:coreProperties>
</file>